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6.xml" ContentType="application/vnd.openxmlformats-officedocument.drawing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7.xml" ContentType="application/vnd.openxmlformats-officedocument.drawing+xml"/>
  <Override PartName="/xl/charts/chart2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/>
  <mc:AlternateContent xmlns:mc="http://schemas.openxmlformats.org/markup-compatibility/2006">
    <mc:Choice Requires="x15">
      <x15ac:absPath xmlns:x15ac="http://schemas.microsoft.com/office/spreadsheetml/2010/11/ac" url="/Users/fad-gw/Library/Mobile Documents/com~apple~CloudDocs/UWTSD/Thermofluids/"/>
    </mc:Choice>
  </mc:AlternateContent>
  <bookViews>
    <workbookView xWindow="120" yWindow="460" windowWidth="27060" windowHeight="16100" activeTab="1"/>
  </bookViews>
  <sheets>
    <sheet name="Complete" sheetId="11" r:id="rId1"/>
    <sheet name="P-V (2)" sheetId="10" r:id="rId2"/>
    <sheet name="P-V" sheetId="8" r:id="rId3"/>
    <sheet name="Work" sheetId="7" r:id="rId4"/>
    <sheet name="Final" sheetId="4" r:id="rId5"/>
    <sheet name="Middle" sheetId="5" r:id="rId6"/>
    <sheet name="Start" sheetId="6" r:id="rId7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11" l="1"/>
  <c r="J4" i="11"/>
  <c r="J5" i="11"/>
  <c r="J6" i="11"/>
  <c r="E2" i="4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E238" i="11"/>
  <c r="D238" i="11"/>
  <c r="E237" i="11"/>
  <c r="D237" i="11"/>
  <c r="E236" i="11"/>
  <c r="D236" i="11"/>
  <c r="E235" i="11"/>
  <c r="D235" i="11"/>
  <c r="E234" i="11"/>
  <c r="D234" i="11"/>
  <c r="E233" i="11"/>
  <c r="D233" i="11"/>
  <c r="E232" i="11"/>
  <c r="D232" i="11"/>
  <c r="E231" i="11"/>
  <c r="D231" i="11"/>
  <c r="E230" i="11"/>
  <c r="D230" i="11"/>
  <c r="E229" i="11"/>
  <c r="D229" i="11"/>
  <c r="E228" i="11"/>
  <c r="D228" i="11"/>
  <c r="E227" i="11"/>
  <c r="D227" i="11"/>
  <c r="E226" i="11"/>
  <c r="D226" i="11"/>
  <c r="E225" i="11"/>
  <c r="D225" i="11"/>
  <c r="E224" i="11"/>
  <c r="D224" i="11"/>
  <c r="E223" i="11"/>
  <c r="D223" i="11"/>
  <c r="E222" i="11"/>
  <c r="D222" i="11"/>
  <c r="E221" i="11"/>
  <c r="D221" i="11"/>
  <c r="E220" i="11"/>
  <c r="D220" i="11"/>
  <c r="E219" i="11"/>
  <c r="D219" i="11"/>
  <c r="E218" i="11"/>
  <c r="D218" i="11"/>
  <c r="E217" i="11"/>
  <c r="D217" i="11"/>
  <c r="E216" i="11"/>
  <c r="D216" i="11"/>
  <c r="E215" i="11"/>
  <c r="D215" i="11"/>
  <c r="E214" i="11"/>
  <c r="D214" i="11"/>
  <c r="E213" i="11"/>
  <c r="D213" i="11"/>
  <c r="E212" i="11"/>
  <c r="D212" i="11"/>
  <c r="E211" i="11"/>
  <c r="D211" i="11"/>
  <c r="E210" i="11"/>
  <c r="D210" i="11"/>
  <c r="E209" i="11"/>
  <c r="D209" i="11"/>
  <c r="E208" i="11"/>
  <c r="D208" i="11"/>
  <c r="E207" i="11"/>
  <c r="D207" i="11"/>
  <c r="E206" i="11"/>
  <c r="D206" i="11"/>
  <c r="E205" i="11"/>
  <c r="D205" i="11"/>
  <c r="E204" i="11"/>
  <c r="D204" i="11"/>
  <c r="E203" i="11"/>
  <c r="D203" i="11"/>
  <c r="E202" i="11"/>
  <c r="D202" i="11"/>
  <c r="E201" i="11"/>
  <c r="D201" i="11"/>
  <c r="E200" i="11"/>
  <c r="D200" i="11"/>
  <c r="E199" i="11"/>
  <c r="D199" i="11"/>
  <c r="E198" i="11"/>
  <c r="D198" i="11"/>
  <c r="E197" i="11"/>
  <c r="D197" i="11"/>
  <c r="E196" i="11"/>
  <c r="D196" i="11"/>
  <c r="E195" i="11"/>
  <c r="D195" i="11"/>
  <c r="E194" i="11"/>
  <c r="D194" i="11"/>
  <c r="E193" i="11"/>
  <c r="D193" i="11"/>
  <c r="E192" i="11"/>
  <c r="D192" i="11"/>
  <c r="E191" i="11"/>
  <c r="D191" i="11"/>
  <c r="E190" i="11"/>
  <c r="D190" i="11"/>
  <c r="E189" i="11"/>
  <c r="D189" i="11"/>
  <c r="E188" i="11"/>
  <c r="D188" i="11"/>
  <c r="E187" i="11"/>
  <c r="D187" i="11"/>
  <c r="E186" i="11"/>
  <c r="D186" i="11"/>
  <c r="E185" i="11"/>
  <c r="D185" i="11"/>
  <c r="E184" i="11"/>
  <c r="D184" i="11"/>
  <c r="E183" i="11"/>
  <c r="D183" i="11"/>
  <c r="E182" i="11"/>
  <c r="D182" i="11"/>
  <c r="E181" i="11"/>
  <c r="D181" i="11"/>
  <c r="E180" i="11"/>
  <c r="D180" i="11"/>
  <c r="E179" i="11"/>
  <c r="D179" i="11"/>
  <c r="E178" i="11"/>
  <c r="D178" i="11"/>
  <c r="E177" i="11"/>
  <c r="D177" i="11"/>
  <c r="E176" i="11"/>
  <c r="D176" i="11"/>
  <c r="E175" i="11"/>
  <c r="D175" i="11"/>
  <c r="E174" i="11"/>
  <c r="D174" i="11"/>
  <c r="E173" i="11"/>
  <c r="D173" i="11"/>
  <c r="E172" i="11"/>
  <c r="D172" i="11"/>
  <c r="E171" i="11"/>
  <c r="D171" i="11"/>
  <c r="E170" i="11"/>
  <c r="D170" i="11"/>
  <c r="E169" i="11"/>
  <c r="D169" i="11"/>
  <c r="E168" i="11"/>
  <c r="D168" i="11"/>
  <c r="E167" i="11"/>
  <c r="D167" i="11"/>
  <c r="E166" i="11"/>
  <c r="D166" i="11"/>
  <c r="E165" i="11"/>
  <c r="D165" i="11"/>
  <c r="E164" i="11"/>
  <c r="D164" i="11"/>
  <c r="E163" i="11"/>
  <c r="D163" i="11"/>
  <c r="E162" i="11"/>
  <c r="D162" i="11"/>
  <c r="E161" i="11"/>
  <c r="D161" i="11"/>
  <c r="E160" i="11"/>
  <c r="D160" i="11"/>
  <c r="E159" i="11"/>
  <c r="D159" i="11"/>
  <c r="E158" i="11"/>
  <c r="D158" i="11"/>
  <c r="E157" i="11"/>
  <c r="D157" i="11"/>
  <c r="E156" i="11"/>
  <c r="D156" i="11"/>
  <c r="E155" i="11"/>
  <c r="D155" i="11"/>
  <c r="E154" i="11"/>
  <c r="D154" i="11"/>
  <c r="E153" i="11"/>
  <c r="D153" i="11"/>
  <c r="E152" i="11"/>
  <c r="D152" i="11"/>
  <c r="E151" i="11"/>
  <c r="D151" i="11"/>
  <c r="E150" i="11"/>
  <c r="D150" i="11"/>
  <c r="E149" i="11"/>
  <c r="D149" i="11"/>
  <c r="E148" i="11"/>
  <c r="D148" i="11"/>
  <c r="E147" i="11"/>
  <c r="D147" i="11"/>
  <c r="F146" i="11"/>
  <c r="E146" i="11"/>
  <c r="D146" i="11"/>
  <c r="F145" i="11"/>
  <c r="E145" i="11"/>
  <c r="D145" i="11"/>
  <c r="F144" i="11"/>
  <c r="E144" i="11"/>
  <c r="D144" i="11"/>
  <c r="F143" i="11"/>
  <c r="E143" i="11"/>
  <c r="D143" i="11"/>
  <c r="F142" i="11"/>
  <c r="E142" i="11"/>
  <c r="D142" i="11"/>
  <c r="F141" i="11"/>
  <c r="E141" i="11"/>
  <c r="D141" i="11"/>
  <c r="F140" i="11"/>
  <c r="E140" i="11"/>
  <c r="D140" i="11"/>
  <c r="F139" i="11"/>
  <c r="E139" i="11"/>
  <c r="D139" i="11"/>
  <c r="F138" i="11"/>
  <c r="E138" i="11"/>
  <c r="D138" i="11"/>
  <c r="F137" i="11"/>
  <c r="E137" i="11"/>
  <c r="D137" i="11"/>
  <c r="F136" i="11"/>
  <c r="E136" i="11"/>
  <c r="D136" i="11"/>
  <c r="F135" i="11"/>
  <c r="E135" i="11"/>
  <c r="D135" i="11"/>
  <c r="F134" i="11"/>
  <c r="E134" i="11"/>
  <c r="D134" i="11"/>
  <c r="F133" i="11"/>
  <c r="E133" i="11"/>
  <c r="D133" i="11"/>
  <c r="F132" i="11"/>
  <c r="E132" i="11"/>
  <c r="D132" i="11"/>
  <c r="F131" i="11"/>
  <c r="E131" i="11"/>
  <c r="D131" i="11"/>
  <c r="F130" i="11"/>
  <c r="E130" i="11"/>
  <c r="D130" i="11"/>
  <c r="F129" i="11"/>
  <c r="E129" i="11"/>
  <c r="D129" i="11"/>
  <c r="F128" i="11"/>
  <c r="E128" i="11"/>
  <c r="D128" i="11"/>
  <c r="F127" i="11"/>
  <c r="E127" i="11"/>
  <c r="D127" i="11"/>
  <c r="F126" i="11"/>
  <c r="E126" i="11"/>
  <c r="D126" i="11"/>
  <c r="F125" i="11"/>
  <c r="E125" i="11"/>
  <c r="D125" i="11"/>
  <c r="F124" i="11"/>
  <c r="E124" i="11"/>
  <c r="D124" i="11"/>
  <c r="F123" i="11"/>
  <c r="E123" i="11"/>
  <c r="D123" i="11"/>
  <c r="F122" i="11"/>
  <c r="E122" i="11"/>
  <c r="D122" i="11"/>
  <c r="F121" i="11"/>
  <c r="E121" i="11"/>
  <c r="D121" i="11"/>
  <c r="F120" i="11"/>
  <c r="E120" i="11"/>
  <c r="D120" i="11"/>
  <c r="F119" i="11"/>
  <c r="E119" i="11"/>
  <c r="D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E85" i="11"/>
  <c r="D85" i="11"/>
  <c r="E84" i="11"/>
  <c r="D84" i="11"/>
  <c r="E83" i="11"/>
  <c r="D83" i="11"/>
  <c r="E82" i="11"/>
  <c r="D82" i="11"/>
  <c r="E81" i="11"/>
  <c r="D81" i="11"/>
  <c r="E80" i="11"/>
  <c r="D80" i="11"/>
  <c r="E79" i="11"/>
  <c r="D79" i="11"/>
  <c r="E78" i="11"/>
  <c r="D78" i="11"/>
  <c r="E77" i="11"/>
  <c r="D77" i="11"/>
  <c r="E76" i="11"/>
  <c r="D76" i="11"/>
  <c r="E75" i="11"/>
  <c r="D75" i="11"/>
  <c r="E74" i="11"/>
  <c r="D74" i="11"/>
  <c r="E73" i="11"/>
  <c r="D73" i="11"/>
  <c r="E72" i="11"/>
  <c r="D72" i="11"/>
  <c r="E71" i="11"/>
  <c r="D71" i="11"/>
  <c r="E70" i="11"/>
  <c r="D70" i="11"/>
  <c r="E69" i="11"/>
  <c r="D69" i="11"/>
  <c r="E68" i="11"/>
  <c r="D68" i="11"/>
  <c r="E67" i="11"/>
  <c r="D67" i="11"/>
  <c r="E66" i="11"/>
  <c r="D66" i="11"/>
  <c r="E65" i="11"/>
  <c r="D65" i="11"/>
  <c r="E64" i="11"/>
  <c r="D64" i="11"/>
  <c r="E63" i="11"/>
  <c r="D63" i="11"/>
  <c r="E62" i="11"/>
  <c r="D62" i="11"/>
  <c r="E61" i="11"/>
  <c r="D61" i="11"/>
  <c r="E60" i="11"/>
  <c r="D60" i="11"/>
  <c r="E59" i="11"/>
  <c r="D59" i="11"/>
  <c r="E58" i="11"/>
  <c r="D58" i="11"/>
  <c r="E57" i="11"/>
  <c r="D57" i="11"/>
  <c r="E56" i="11"/>
  <c r="D56" i="11"/>
  <c r="E55" i="11"/>
  <c r="D55" i="11"/>
  <c r="E54" i="11"/>
  <c r="D54" i="11"/>
  <c r="E53" i="11"/>
  <c r="D53" i="11"/>
  <c r="E52" i="11"/>
  <c r="D52" i="11"/>
  <c r="E51" i="11"/>
  <c r="D51" i="11"/>
  <c r="E50" i="11"/>
  <c r="D50" i="11"/>
  <c r="E49" i="11"/>
  <c r="D49" i="11"/>
  <c r="E48" i="11"/>
  <c r="D48" i="11"/>
  <c r="E47" i="11"/>
  <c r="D47" i="11"/>
  <c r="E46" i="11"/>
  <c r="D46" i="11"/>
  <c r="E45" i="11"/>
  <c r="D45" i="11"/>
  <c r="E44" i="11"/>
  <c r="D44" i="11"/>
  <c r="E43" i="11"/>
  <c r="D43" i="11"/>
  <c r="E42" i="11"/>
  <c r="D42" i="11"/>
  <c r="E41" i="11"/>
  <c r="D41" i="11"/>
  <c r="E40" i="11"/>
  <c r="D40" i="11"/>
  <c r="E39" i="11"/>
  <c r="D39" i="11"/>
  <c r="E38" i="11"/>
  <c r="D38" i="11"/>
  <c r="E37" i="11"/>
  <c r="D37" i="11"/>
  <c r="E36" i="11"/>
  <c r="D36" i="11"/>
  <c r="E35" i="11"/>
  <c r="D35" i="11"/>
  <c r="E34" i="11"/>
  <c r="D34" i="11"/>
  <c r="E33" i="11"/>
  <c r="D33" i="11"/>
  <c r="E32" i="11"/>
  <c r="D32" i="11"/>
  <c r="E31" i="11"/>
  <c r="D31" i="11"/>
  <c r="E30" i="11"/>
  <c r="D30" i="11"/>
  <c r="E29" i="11"/>
  <c r="D29" i="11"/>
  <c r="E28" i="11"/>
  <c r="D28" i="11"/>
  <c r="E27" i="11"/>
  <c r="D27" i="11"/>
  <c r="E26" i="11"/>
  <c r="D26" i="11"/>
  <c r="E25" i="11"/>
  <c r="D25" i="11"/>
  <c r="E24" i="11"/>
  <c r="D24" i="11"/>
  <c r="E23" i="11"/>
  <c r="D23" i="11"/>
  <c r="E22" i="11"/>
  <c r="D22" i="11"/>
  <c r="E21" i="11"/>
  <c r="D21" i="11"/>
  <c r="E20" i="11"/>
  <c r="D20" i="11"/>
  <c r="E19" i="11"/>
  <c r="D19" i="11"/>
  <c r="E18" i="11"/>
  <c r="D18" i="11"/>
  <c r="E17" i="11"/>
  <c r="D17" i="11"/>
  <c r="E16" i="11"/>
  <c r="D16" i="11"/>
  <c r="E15" i="11"/>
  <c r="D15" i="11"/>
  <c r="E14" i="11"/>
  <c r="D14" i="11"/>
  <c r="E13" i="11"/>
  <c r="D13" i="11"/>
  <c r="E12" i="11"/>
  <c r="D12" i="11"/>
  <c r="E11" i="11"/>
  <c r="D11" i="11"/>
  <c r="H10" i="11"/>
  <c r="E10" i="11"/>
  <c r="D10" i="11"/>
  <c r="E9" i="11"/>
  <c r="D9" i="11"/>
  <c r="E8" i="11"/>
  <c r="D8" i="11"/>
  <c r="E7" i="11"/>
  <c r="D7" i="11"/>
  <c r="E6" i="11"/>
  <c r="D6" i="11"/>
  <c r="E5" i="11"/>
  <c r="D5" i="11"/>
  <c r="E4" i="11"/>
  <c r="D4" i="11"/>
  <c r="E3" i="11"/>
  <c r="D3" i="11"/>
  <c r="E2" i="11"/>
  <c r="D2" i="11"/>
  <c r="E2" i="7"/>
  <c r="N2" i="7"/>
  <c r="N3" i="7"/>
  <c r="N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N77" i="7"/>
  <c r="N78" i="7"/>
  <c r="N79" i="7"/>
  <c r="N80" i="7"/>
  <c r="N81" i="7"/>
  <c r="N82" i="7"/>
  <c r="N83" i="7"/>
  <c r="N84" i="7"/>
  <c r="N85" i="7"/>
  <c r="N86" i="7"/>
  <c r="N87" i="7"/>
  <c r="N88" i="7"/>
  <c r="N89" i="7"/>
  <c r="N90" i="7"/>
  <c r="N91" i="7"/>
  <c r="N92" i="7"/>
  <c r="N93" i="7"/>
  <c r="N94" i="7"/>
  <c r="N95" i="7"/>
  <c r="N96" i="7"/>
  <c r="N97" i="7"/>
  <c r="G99" i="7"/>
  <c r="G98" i="7"/>
  <c r="H98" i="7"/>
  <c r="I10" i="7"/>
  <c r="I12" i="7"/>
  <c r="I98" i="7"/>
  <c r="O98" i="7"/>
  <c r="G100" i="7"/>
  <c r="H99" i="7"/>
  <c r="I99" i="7"/>
  <c r="O99" i="7"/>
  <c r="G101" i="7"/>
  <c r="H100" i="7"/>
  <c r="I100" i="7"/>
  <c r="O100" i="7"/>
  <c r="G102" i="7"/>
  <c r="H101" i="7"/>
  <c r="I101" i="7"/>
  <c r="O101" i="7"/>
  <c r="G103" i="7"/>
  <c r="H102" i="7"/>
  <c r="I102" i="7"/>
  <c r="O102" i="7"/>
  <c r="G104" i="7"/>
  <c r="H103" i="7"/>
  <c r="I103" i="7"/>
  <c r="O103" i="7"/>
  <c r="G105" i="7"/>
  <c r="H104" i="7"/>
  <c r="I104" i="7"/>
  <c r="O104" i="7"/>
  <c r="G106" i="7"/>
  <c r="H105" i="7"/>
  <c r="I105" i="7"/>
  <c r="O105" i="7"/>
  <c r="G107" i="7"/>
  <c r="H106" i="7"/>
  <c r="I106" i="7"/>
  <c r="O106" i="7"/>
  <c r="G108" i="7"/>
  <c r="H107" i="7"/>
  <c r="I107" i="7"/>
  <c r="O107" i="7"/>
  <c r="G109" i="7"/>
  <c r="H108" i="7"/>
  <c r="I108" i="7"/>
  <c r="O108" i="7"/>
  <c r="G110" i="7"/>
  <c r="H109" i="7"/>
  <c r="I109" i="7"/>
  <c r="O109" i="7"/>
  <c r="G111" i="7"/>
  <c r="H110" i="7"/>
  <c r="I110" i="7"/>
  <c r="O110" i="7"/>
  <c r="G112" i="7"/>
  <c r="H111" i="7"/>
  <c r="I111" i="7"/>
  <c r="O111" i="7"/>
  <c r="G113" i="7"/>
  <c r="H112" i="7"/>
  <c r="I112" i="7"/>
  <c r="O112" i="7"/>
  <c r="G114" i="7"/>
  <c r="H113" i="7"/>
  <c r="I113" i="7"/>
  <c r="O113" i="7"/>
  <c r="G115" i="7"/>
  <c r="H114" i="7"/>
  <c r="I114" i="7"/>
  <c r="O114" i="7"/>
  <c r="G116" i="7"/>
  <c r="H115" i="7"/>
  <c r="I115" i="7"/>
  <c r="O115" i="7"/>
  <c r="G117" i="7"/>
  <c r="H116" i="7"/>
  <c r="I116" i="7"/>
  <c r="O116" i="7"/>
  <c r="G118" i="7"/>
  <c r="H117" i="7"/>
  <c r="I117" i="7"/>
  <c r="O117" i="7"/>
  <c r="G119" i="7"/>
  <c r="H118" i="7"/>
  <c r="I118" i="7"/>
  <c r="O118" i="7"/>
  <c r="G120" i="7"/>
  <c r="H119" i="7"/>
  <c r="I119" i="7"/>
  <c r="O119" i="7"/>
  <c r="G121" i="7"/>
  <c r="H120" i="7"/>
  <c r="I120" i="7"/>
  <c r="O120" i="7"/>
  <c r="G122" i="7"/>
  <c r="H121" i="7"/>
  <c r="I121" i="7"/>
  <c r="O121" i="7"/>
  <c r="G123" i="7"/>
  <c r="H122" i="7"/>
  <c r="I122" i="7"/>
  <c r="O122" i="7"/>
  <c r="G124" i="7"/>
  <c r="H123" i="7"/>
  <c r="I123" i="7"/>
  <c r="O123" i="7"/>
  <c r="G125" i="7"/>
  <c r="H124" i="7"/>
  <c r="I124" i="7"/>
  <c r="O124" i="7"/>
  <c r="G126" i="7"/>
  <c r="H125" i="7"/>
  <c r="I125" i="7"/>
  <c r="O125" i="7"/>
  <c r="G127" i="7"/>
  <c r="H126" i="7"/>
  <c r="I126" i="7"/>
  <c r="O126" i="7"/>
  <c r="G128" i="7"/>
  <c r="H127" i="7"/>
  <c r="I127" i="7"/>
  <c r="O127" i="7"/>
  <c r="G129" i="7"/>
  <c r="H128" i="7"/>
  <c r="I128" i="7"/>
  <c r="O128" i="7"/>
  <c r="G130" i="7"/>
  <c r="H129" i="7"/>
  <c r="I129" i="7"/>
  <c r="O129" i="7"/>
  <c r="G131" i="7"/>
  <c r="H130" i="7"/>
  <c r="I130" i="7"/>
  <c r="O130" i="7"/>
  <c r="G132" i="7"/>
  <c r="H131" i="7"/>
  <c r="I131" i="7"/>
  <c r="O131" i="7"/>
  <c r="G133" i="7"/>
  <c r="H132" i="7"/>
  <c r="I132" i="7"/>
  <c r="O132" i="7"/>
  <c r="G134" i="7"/>
  <c r="H133" i="7"/>
  <c r="I133" i="7"/>
  <c r="O133" i="7"/>
  <c r="G135" i="7"/>
  <c r="H134" i="7"/>
  <c r="I134" i="7"/>
  <c r="O134" i="7"/>
  <c r="G136" i="7"/>
  <c r="H135" i="7"/>
  <c r="I135" i="7"/>
  <c r="O135" i="7"/>
  <c r="G137" i="7"/>
  <c r="H136" i="7"/>
  <c r="I136" i="7"/>
  <c r="O136" i="7"/>
  <c r="G138" i="7"/>
  <c r="H137" i="7"/>
  <c r="I137" i="7"/>
  <c r="O137" i="7"/>
  <c r="G139" i="7"/>
  <c r="H138" i="7"/>
  <c r="I138" i="7"/>
  <c r="O138" i="7"/>
  <c r="G140" i="7"/>
  <c r="H139" i="7"/>
  <c r="I139" i="7"/>
  <c r="O139" i="7"/>
  <c r="G141" i="7"/>
  <c r="H140" i="7"/>
  <c r="I140" i="7"/>
  <c r="O140" i="7"/>
  <c r="G142" i="7"/>
  <c r="H141" i="7"/>
  <c r="I141" i="7"/>
  <c r="O141" i="7"/>
  <c r="G143" i="7"/>
  <c r="H142" i="7"/>
  <c r="I142" i="7"/>
  <c r="O142" i="7"/>
  <c r="G144" i="7"/>
  <c r="H143" i="7"/>
  <c r="I143" i="7"/>
  <c r="O143" i="7"/>
  <c r="G145" i="7"/>
  <c r="H144" i="7"/>
  <c r="I144" i="7"/>
  <c r="O144" i="7"/>
  <c r="G146" i="7"/>
  <c r="H145" i="7"/>
  <c r="I145" i="7"/>
  <c r="O145" i="7"/>
  <c r="G147" i="7"/>
  <c r="H146" i="7"/>
  <c r="I146" i="7"/>
  <c r="O146" i="7"/>
  <c r="G148" i="7"/>
  <c r="H147" i="7"/>
  <c r="I147" i="7"/>
  <c r="O147" i="7"/>
  <c r="G149" i="7"/>
  <c r="H148" i="7"/>
  <c r="I148" i="7"/>
  <c r="O148" i="7"/>
  <c r="G150" i="7"/>
  <c r="H149" i="7"/>
  <c r="I149" i="7"/>
  <c r="O149" i="7"/>
  <c r="I150" i="7"/>
  <c r="O150" i="7"/>
  <c r="E119" i="10"/>
  <c r="F119" i="10"/>
  <c r="E120" i="10"/>
  <c r="F120" i="10"/>
  <c r="E121" i="10"/>
  <c r="F121" i="10"/>
  <c r="E122" i="10"/>
  <c r="F122" i="10"/>
  <c r="E123" i="10"/>
  <c r="F123" i="10"/>
  <c r="E124" i="10"/>
  <c r="F124" i="10"/>
  <c r="E125" i="10"/>
  <c r="F125" i="10"/>
  <c r="E126" i="10"/>
  <c r="F126" i="10"/>
  <c r="E127" i="10"/>
  <c r="F127" i="10"/>
  <c r="E128" i="10"/>
  <c r="F128" i="10"/>
  <c r="E129" i="10"/>
  <c r="F129" i="10"/>
  <c r="E130" i="10"/>
  <c r="F130" i="10"/>
  <c r="E131" i="10"/>
  <c r="F131" i="10"/>
  <c r="E132" i="10"/>
  <c r="F132" i="10"/>
  <c r="E133" i="10"/>
  <c r="F133" i="10"/>
  <c r="E134" i="10"/>
  <c r="F134" i="10"/>
  <c r="E135" i="10"/>
  <c r="F135" i="10"/>
  <c r="E136" i="10"/>
  <c r="F136" i="10"/>
  <c r="E137" i="10"/>
  <c r="F137" i="10"/>
  <c r="E138" i="10"/>
  <c r="F138" i="10"/>
  <c r="E139" i="10"/>
  <c r="F139" i="10"/>
  <c r="E140" i="10"/>
  <c r="F140" i="10"/>
  <c r="E141" i="10"/>
  <c r="F141" i="10"/>
  <c r="E142" i="10"/>
  <c r="F142" i="10"/>
  <c r="E143" i="10"/>
  <c r="F143" i="10"/>
  <c r="E144" i="10"/>
  <c r="F144" i="10"/>
  <c r="E145" i="10"/>
  <c r="F145" i="10"/>
  <c r="E146" i="10"/>
  <c r="F146" i="10"/>
  <c r="E147" i="10"/>
  <c r="F147" i="10"/>
  <c r="E148" i="10"/>
  <c r="F148" i="10"/>
  <c r="E149" i="10"/>
  <c r="F149" i="10"/>
  <c r="E150" i="10"/>
  <c r="F150" i="10"/>
  <c r="F238" i="10"/>
  <c r="E238" i="10"/>
  <c r="F237" i="10"/>
  <c r="E237" i="10"/>
  <c r="F236" i="10"/>
  <c r="E236" i="10"/>
  <c r="F235" i="10"/>
  <c r="E235" i="10"/>
  <c r="F234" i="10"/>
  <c r="E234" i="10"/>
  <c r="F233" i="10"/>
  <c r="E233" i="10"/>
  <c r="F232" i="10"/>
  <c r="E232" i="10"/>
  <c r="F231" i="10"/>
  <c r="E231" i="10"/>
  <c r="F230" i="10"/>
  <c r="E230" i="10"/>
  <c r="F229" i="10"/>
  <c r="E229" i="10"/>
  <c r="F228" i="10"/>
  <c r="E228" i="10"/>
  <c r="F227" i="10"/>
  <c r="E227" i="10"/>
  <c r="F226" i="10"/>
  <c r="E226" i="10"/>
  <c r="F225" i="10"/>
  <c r="E225" i="10"/>
  <c r="F224" i="10"/>
  <c r="E224" i="10"/>
  <c r="F223" i="10"/>
  <c r="E223" i="10"/>
  <c r="F222" i="10"/>
  <c r="E222" i="10"/>
  <c r="F221" i="10"/>
  <c r="E221" i="10"/>
  <c r="F220" i="10"/>
  <c r="E220" i="10"/>
  <c r="F219" i="10"/>
  <c r="E219" i="10"/>
  <c r="F218" i="10"/>
  <c r="E218" i="10"/>
  <c r="F217" i="10"/>
  <c r="E217" i="10"/>
  <c r="F216" i="10"/>
  <c r="E216" i="10"/>
  <c r="F215" i="10"/>
  <c r="E215" i="10"/>
  <c r="F214" i="10"/>
  <c r="E214" i="10"/>
  <c r="F213" i="10"/>
  <c r="E213" i="10"/>
  <c r="F212" i="10"/>
  <c r="E212" i="10"/>
  <c r="F211" i="10"/>
  <c r="E211" i="10"/>
  <c r="F210" i="10"/>
  <c r="E210" i="10"/>
  <c r="F209" i="10"/>
  <c r="E209" i="10"/>
  <c r="F208" i="10"/>
  <c r="E208" i="10"/>
  <c r="F207" i="10"/>
  <c r="E207" i="10"/>
  <c r="F206" i="10"/>
  <c r="E206" i="10"/>
  <c r="F205" i="10"/>
  <c r="E205" i="10"/>
  <c r="F204" i="10"/>
  <c r="E204" i="10"/>
  <c r="F203" i="10"/>
  <c r="E203" i="10"/>
  <c r="F202" i="10"/>
  <c r="E202" i="10"/>
  <c r="F201" i="10"/>
  <c r="E201" i="10"/>
  <c r="F200" i="10"/>
  <c r="E200" i="10"/>
  <c r="F199" i="10"/>
  <c r="E199" i="10"/>
  <c r="F198" i="10"/>
  <c r="E198" i="10"/>
  <c r="F197" i="10"/>
  <c r="E197" i="10"/>
  <c r="F196" i="10"/>
  <c r="E196" i="10"/>
  <c r="F195" i="10"/>
  <c r="E195" i="10"/>
  <c r="F194" i="10"/>
  <c r="E194" i="10"/>
  <c r="F193" i="10"/>
  <c r="E193" i="10"/>
  <c r="F192" i="10"/>
  <c r="E192" i="10"/>
  <c r="F191" i="10"/>
  <c r="E191" i="10"/>
  <c r="F190" i="10"/>
  <c r="E190" i="10"/>
  <c r="F189" i="10"/>
  <c r="E189" i="10"/>
  <c r="F188" i="10"/>
  <c r="E188" i="10"/>
  <c r="F187" i="10"/>
  <c r="E187" i="10"/>
  <c r="F186" i="10"/>
  <c r="E186" i="10"/>
  <c r="F185" i="10"/>
  <c r="E185" i="10"/>
  <c r="F184" i="10"/>
  <c r="E184" i="10"/>
  <c r="F183" i="10"/>
  <c r="E183" i="10"/>
  <c r="F182" i="10"/>
  <c r="E182" i="10"/>
  <c r="F181" i="10"/>
  <c r="E181" i="10"/>
  <c r="F180" i="10"/>
  <c r="E180" i="10"/>
  <c r="F179" i="10"/>
  <c r="E179" i="10"/>
  <c r="F178" i="10"/>
  <c r="E178" i="10"/>
  <c r="F177" i="10"/>
  <c r="E177" i="10"/>
  <c r="F176" i="10"/>
  <c r="E176" i="10"/>
  <c r="F175" i="10"/>
  <c r="E175" i="10"/>
  <c r="F174" i="10"/>
  <c r="E174" i="10"/>
  <c r="F173" i="10"/>
  <c r="E173" i="10"/>
  <c r="F172" i="10"/>
  <c r="E172" i="10"/>
  <c r="F171" i="10"/>
  <c r="E171" i="10"/>
  <c r="F170" i="10"/>
  <c r="E170" i="10"/>
  <c r="F169" i="10"/>
  <c r="E169" i="10"/>
  <c r="F168" i="10"/>
  <c r="E168" i="10"/>
  <c r="F167" i="10"/>
  <c r="E167" i="10"/>
  <c r="F166" i="10"/>
  <c r="E166" i="10"/>
  <c r="F165" i="10"/>
  <c r="E165" i="10"/>
  <c r="F164" i="10"/>
  <c r="E164" i="10"/>
  <c r="F163" i="10"/>
  <c r="E163" i="10"/>
  <c r="F162" i="10"/>
  <c r="E162" i="10"/>
  <c r="F161" i="10"/>
  <c r="E161" i="10"/>
  <c r="F160" i="10"/>
  <c r="E160" i="10"/>
  <c r="F159" i="10"/>
  <c r="E159" i="10"/>
  <c r="F158" i="10"/>
  <c r="E158" i="10"/>
  <c r="F157" i="10"/>
  <c r="E157" i="10"/>
  <c r="F156" i="10"/>
  <c r="E156" i="10"/>
  <c r="F155" i="10"/>
  <c r="E155" i="10"/>
  <c r="F154" i="10"/>
  <c r="E154" i="10"/>
  <c r="F153" i="10"/>
  <c r="E153" i="10"/>
  <c r="F152" i="10"/>
  <c r="E152" i="10"/>
  <c r="F151" i="10"/>
  <c r="E151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J106" i="10"/>
  <c r="I105" i="10"/>
  <c r="I104" i="10"/>
  <c r="J104" i="10"/>
  <c r="I103" i="10"/>
  <c r="I102" i="10"/>
  <c r="I101" i="10"/>
  <c r="I100" i="10"/>
  <c r="I99" i="10"/>
  <c r="I98" i="10"/>
  <c r="I97" i="10"/>
  <c r="I96" i="10"/>
  <c r="I95" i="10"/>
  <c r="I94" i="10"/>
  <c r="F85" i="10"/>
  <c r="E85" i="10"/>
  <c r="F84" i="10"/>
  <c r="E84" i="10"/>
  <c r="F83" i="10"/>
  <c r="E83" i="10"/>
  <c r="F82" i="10"/>
  <c r="E82" i="10"/>
  <c r="F81" i="10"/>
  <c r="E81" i="10"/>
  <c r="F80" i="10"/>
  <c r="E80" i="10"/>
  <c r="F79" i="10"/>
  <c r="E79" i="10"/>
  <c r="F78" i="10"/>
  <c r="E78" i="10"/>
  <c r="F77" i="10"/>
  <c r="E77" i="10"/>
  <c r="F76" i="10"/>
  <c r="E76" i="10"/>
  <c r="F75" i="10"/>
  <c r="E75" i="10"/>
  <c r="F74" i="10"/>
  <c r="E74" i="10"/>
  <c r="F73" i="10"/>
  <c r="E73" i="10"/>
  <c r="F72" i="10"/>
  <c r="E72" i="10"/>
  <c r="F71" i="10"/>
  <c r="E71" i="10"/>
  <c r="F70" i="10"/>
  <c r="E70" i="10"/>
  <c r="F69" i="10"/>
  <c r="E69" i="10"/>
  <c r="F68" i="10"/>
  <c r="E68" i="10"/>
  <c r="F67" i="10"/>
  <c r="E67" i="10"/>
  <c r="F66" i="10"/>
  <c r="E66" i="10"/>
  <c r="F65" i="10"/>
  <c r="E65" i="10"/>
  <c r="F64" i="10"/>
  <c r="E64" i="10"/>
  <c r="F63" i="10"/>
  <c r="E63" i="10"/>
  <c r="F62" i="10"/>
  <c r="E62" i="10"/>
  <c r="F61" i="10"/>
  <c r="E61" i="10"/>
  <c r="F60" i="10"/>
  <c r="E60" i="10"/>
  <c r="F59" i="10"/>
  <c r="E59" i="10"/>
  <c r="F58" i="10"/>
  <c r="E58" i="10"/>
  <c r="F57" i="10"/>
  <c r="E57" i="10"/>
  <c r="F56" i="10"/>
  <c r="E56" i="10"/>
  <c r="F55" i="10"/>
  <c r="E55" i="10"/>
  <c r="F54" i="10"/>
  <c r="E54" i="10"/>
  <c r="F53" i="10"/>
  <c r="E53" i="10"/>
  <c r="F52" i="10"/>
  <c r="E52" i="10"/>
  <c r="F51" i="10"/>
  <c r="E51" i="10"/>
  <c r="F50" i="10"/>
  <c r="E50" i="10"/>
  <c r="F49" i="10"/>
  <c r="E49" i="10"/>
  <c r="F48" i="10"/>
  <c r="E48" i="10"/>
  <c r="F47" i="10"/>
  <c r="E47" i="10"/>
  <c r="F46" i="10"/>
  <c r="E46" i="10"/>
  <c r="F45" i="10"/>
  <c r="E45" i="10"/>
  <c r="F44" i="10"/>
  <c r="E44" i="10"/>
  <c r="F43" i="10"/>
  <c r="E43" i="10"/>
  <c r="F42" i="10"/>
  <c r="E42" i="10"/>
  <c r="F41" i="10"/>
  <c r="E41" i="10"/>
  <c r="F40" i="10"/>
  <c r="E40" i="10"/>
  <c r="F39" i="10"/>
  <c r="E39" i="10"/>
  <c r="F38" i="10"/>
  <c r="E38" i="10"/>
  <c r="F37" i="10"/>
  <c r="E37" i="10"/>
  <c r="F36" i="10"/>
  <c r="E36" i="10"/>
  <c r="F35" i="10"/>
  <c r="E35" i="10"/>
  <c r="F34" i="10"/>
  <c r="E34" i="10"/>
  <c r="F33" i="10"/>
  <c r="E33" i="10"/>
  <c r="F32" i="10"/>
  <c r="E32" i="10"/>
  <c r="F31" i="10"/>
  <c r="E31" i="10"/>
  <c r="F30" i="10"/>
  <c r="E30" i="10"/>
  <c r="F29" i="10"/>
  <c r="E29" i="10"/>
  <c r="F28" i="10"/>
  <c r="E28" i="10"/>
  <c r="F27" i="10"/>
  <c r="E27" i="10"/>
  <c r="F26" i="10"/>
  <c r="E26" i="10"/>
  <c r="F25" i="10"/>
  <c r="E25" i="10"/>
  <c r="F24" i="10"/>
  <c r="E24" i="10"/>
  <c r="F23" i="10"/>
  <c r="E23" i="10"/>
  <c r="F22" i="10"/>
  <c r="E22" i="10"/>
  <c r="F21" i="10"/>
  <c r="E21" i="10"/>
  <c r="F20" i="10"/>
  <c r="E20" i="10"/>
  <c r="F19" i="10"/>
  <c r="E19" i="10"/>
  <c r="F18" i="10"/>
  <c r="E18" i="10"/>
  <c r="F17" i="10"/>
  <c r="E17" i="10"/>
  <c r="F16" i="10"/>
  <c r="E16" i="10"/>
  <c r="F15" i="10"/>
  <c r="E15" i="10"/>
  <c r="F14" i="10"/>
  <c r="E14" i="10"/>
  <c r="F13" i="10"/>
  <c r="E13" i="10"/>
  <c r="F12" i="10"/>
  <c r="E12" i="10"/>
  <c r="F11" i="10"/>
  <c r="E11" i="10"/>
  <c r="K10" i="10"/>
  <c r="K12" i="10"/>
  <c r="K146" i="10"/>
  <c r="L146" i="10"/>
  <c r="F10" i="10"/>
  <c r="E10" i="10"/>
  <c r="F9" i="10"/>
  <c r="E9" i="10"/>
  <c r="F8" i="10"/>
  <c r="E8" i="10"/>
  <c r="F7" i="10"/>
  <c r="E7" i="10"/>
  <c r="F6" i="10"/>
  <c r="E6" i="10"/>
  <c r="F5" i="10"/>
  <c r="E5" i="10"/>
  <c r="F4" i="10"/>
  <c r="E4" i="10"/>
  <c r="F3" i="10"/>
  <c r="E3" i="10"/>
  <c r="G2" i="10"/>
  <c r="F2" i="10"/>
  <c r="E2" i="10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F2" i="8"/>
  <c r="E2" i="8"/>
  <c r="I150" i="8"/>
  <c r="I149" i="8"/>
  <c r="J149" i="8"/>
  <c r="I148" i="8"/>
  <c r="I147" i="8"/>
  <c r="J147" i="8"/>
  <c r="I146" i="8"/>
  <c r="J146" i="8"/>
  <c r="I145" i="8"/>
  <c r="I144" i="8"/>
  <c r="I143" i="8"/>
  <c r="J143" i="8"/>
  <c r="I142" i="8"/>
  <c r="I141" i="8"/>
  <c r="I140" i="8"/>
  <c r="J140" i="8"/>
  <c r="I139" i="8"/>
  <c r="J139" i="8"/>
  <c r="I138" i="8"/>
  <c r="I137" i="8"/>
  <c r="I136" i="8"/>
  <c r="J136" i="8"/>
  <c r="I135" i="8"/>
  <c r="J135" i="8"/>
  <c r="I134" i="8"/>
  <c r="I133" i="8"/>
  <c r="I132" i="8"/>
  <c r="J132" i="8"/>
  <c r="I131" i="8"/>
  <c r="J131" i="8"/>
  <c r="I130" i="8"/>
  <c r="I129" i="8"/>
  <c r="I128" i="8"/>
  <c r="J128" i="8"/>
  <c r="I127" i="8"/>
  <c r="J127" i="8"/>
  <c r="I126" i="8"/>
  <c r="I125" i="8"/>
  <c r="I124" i="8"/>
  <c r="J124" i="8"/>
  <c r="I123" i="8"/>
  <c r="J123" i="8"/>
  <c r="I122" i="8"/>
  <c r="I121" i="8"/>
  <c r="I120" i="8"/>
  <c r="J120" i="8"/>
  <c r="I119" i="8"/>
  <c r="J119" i="8"/>
  <c r="I118" i="8"/>
  <c r="I117" i="8"/>
  <c r="I116" i="8"/>
  <c r="J116" i="8"/>
  <c r="I115" i="8"/>
  <c r="J115" i="8"/>
  <c r="I114" i="8"/>
  <c r="I113" i="8"/>
  <c r="I112" i="8"/>
  <c r="J112" i="8"/>
  <c r="I111" i="8"/>
  <c r="J111" i="8"/>
  <c r="I110" i="8"/>
  <c r="I109" i="8"/>
  <c r="I108" i="8"/>
  <c r="J108" i="8"/>
  <c r="I107" i="8"/>
  <c r="J107" i="8"/>
  <c r="I106" i="8"/>
  <c r="I105" i="8"/>
  <c r="I104" i="8"/>
  <c r="J104" i="8"/>
  <c r="I103" i="8"/>
  <c r="J103" i="8"/>
  <c r="I102" i="8"/>
  <c r="I101" i="8"/>
  <c r="I100" i="8"/>
  <c r="J100" i="8"/>
  <c r="I99" i="8"/>
  <c r="J99" i="8"/>
  <c r="I98" i="8"/>
  <c r="K10" i="8"/>
  <c r="K12" i="8"/>
  <c r="G2" i="8"/>
  <c r="D3" i="8"/>
  <c r="G3" i="8"/>
  <c r="E2" i="6"/>
  <c r="D3" i="6"/>
  <c r="E3" i="6"/>
  <c r="D4" i="6"/>
  <c r="E4" i="6"/>
  <c r="D5" i="6"/>
  <c r="E5" i="6"/>
  <c r="D6" i="6"/>
  <c r="E6" i="6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J150" i="7"/>
  <c r="D3" i="7"/>
  <c r="E3" i="7"/>
  <c r="G150" i="6"/>
  <c r="G149" i="6"/>
  <c r="H149" i="6"/>
  <c r="G148" i="6"/>
  <c r="H148" i="6"/>
  <c r="G147" i="6"/>
  <c r="H147" i="6"/>
  <c r="G146" i="6"/>
  <c r="H146" i="6"/>
  <c r="G145" i="6"/>
  <c r="H145" i="6"/>
  <c r="G144" i="6"/>
  <c r="H144" i="6"/>
  <c r="G143" i="6"/>
  <c r="H143" i="6"/>
  <c r="G142" i="6"/>
  <c r="H142" i="6"/>
  <c r="G141" i="6"/>
  <c r="H141" i="6"/>
  <c r="G140" i="6"/>
  <c r="H140" i="6"/>
  <c r="G139" i="6"/>
  <c r="H139" i="6"/>
  <c r="G138" i="6"/>
  <c r="H138" i="6"/>
  <c r="G137" i="6"/>
  <c r="H137" i="6"/>
  <c r="G136" i="6"/>
  <c r="H136" i="6"/>
  <c r="G135" i="6"/>
  <c r="H135" i="6"/>
  <c r="G134" i="6"/>
  <c r="H134" i="6"/>
  <c r="G133" i="6"/>
  <c r="H133" i="6"/>
  <c r="G132" i="6"/>
  <c r="H132" i="6"/>
  <c r="G131" i="6"/>
  <c r="H131" i="6"/>
  <c r="G130" i="6"/>
  <c r="H130" i="6"/>
  <c r="G129" i="6"/>
  <c r="H129" i="6"/>
  <c r="G128" i="6"/>
  <c r="H128" i="6"/>
  <c r="G127" i="6"/>
  <c r="H127" i="6"/>
  <c r="G126" i="6"/>
  <c r="H126" i="6"/>
  <c r="G125" i="6"/>
  <c r="H125" i="6"/>
  <c r="G124" i="6"/>
  <c r="H124" i="6"/>
  <c r="G123" i="6"/>
  <c r="H123" i="6"/>
  <c r="G122" i="6"/>
  <c r="H122" i="6"/>
  <c r="G121" i="6"/>
  <c r="H121" i="6"/>
  <c r="G120" i="6"/>
  <c r="H120" i="6"/>
  <c r="G119" i="6"/>
  <c r="H119" i="6"/>
  <c r="G118" i="6"/>
  <c r="H118" i="6"/>
  <c r="G117" i="6"/>
  <c r="H117" i="6"/>
  <c r="G116" i="6"/>
  <c r="H116" i="6"/>
  <c r="G115" i="6"/>
  <c r="H115" i="6"/>
  <c r="G114" i="6"/>
  <c r="H114" i="6"/>
  <c r="G113" i="6"/>
  <c r="H113" i="6"/>
  <c r="G112" i="6"/>
  <c r="H112" i="6"/>
  <c r="G111" i="6"/>
  <c r="H111" i="6"/>
  <c r="G110" i="6"/>
  <c r="H110" i="6"/>
  <c r="G109" i="6"/>
  <c r="H109" i="6"/>
  <c r="G108" i="6"/>
  <c r="H108" i="6"/>
  <c r="G107" i="6"/>
  <c r="H107" i="6"/>
  <c r="G106" i="6"/>
  <c r="H106" i="6"/>
  <c r="G105" i="6"/>
  <c r="H105" i="6"/>
  <c r="G104" i="6"/>
  <c r="H104" i="6"/>
  <c r="G103" i="6"/>
  <c r="H103" i="6"/>
  <c r="G102" i="6"/>
  <c r="H102" i="6"/>
  <c r="G101" i="6"/>
  <c r="H101" i="6"/>
  <c r="G100" i="6"/>
  <c r="H100" i="6"/>
  <c r="G99" i="6"/>
  <c r="H99" i="6"/>
  <c r="G98" i="6"/>
  <c r="H98" i="6"/>
  <c r="I10" i="6"/>
  <c r="I12" i="6"/>
  <c r="I150" i="6"/>
  <c r="J150" i="6"/>
  <c r="G150" i="5"/>
  <c r="G149" i="5"/>
  <c r="H149" i="5"/>
  <c r="G148" i="5"/>
  <c r="H148" i="5"/>
  <c r="G147" i="5"/>
  <c r="H147" i="5"/>
  <c r="G146" i="5"/>
  <c r="H146" i="5"/>
  <c r="G145" i="5"/>
  <c r="H145" i="5"/>
  <c r="G144" i="5"/>
  <c r="H144" i="5"/>
  <c r="G143" i="5"/>
  <c r="H143" i="5"/>
  <c r="G142" i="5"/>
  <c r="H142" i="5"/>
  <c r="G141" i="5"/>
  <c r="H141" i="5"/>
  <c r="G140" i="5"/>
  <c r="H140" i="5"/>
  <c r="G139" i="5"/>
  <c r="H139" i="5"/>
  <c r="G138" i="5"/>
  <c r="H138" i="5"/>
  <c r="G137" i="5"/>
  <c r="H137" i="5"/>
  <c r="G136" i="5"/>
  <c r="H136" i="5"/>
  <c r="G135" i="5"/>
  <c r="H135" i="5"/>
  <c r="G134" i="5"/>
  <c r="H134" i="5"/>
  <c r="G133" i="5"/>
  <c r="H133" i="5"/>
  <c r="G132" i="5"/>
  <c r="H132" i="5"/>
  <c r="G131" i="5"/>
  <c r="H131" i="5"/>
  <c r="G130" i="5"/>
  <c r="H130" i="5"/>
  <c r="G129" i="5"/>
  <c r="H129" i="5"/>
  <c r="G128" i="5"/>
  <c r="H128" i="5"/>
  <c r="G127" i="5"/>
  <c r="H127" i="5"/>
  <c r="G126" i="5"/>
  <c r="H126" i="5"/>
  <c r="G125" i="5"/>
  <c r="H125" i="5"/>
  <c r="G124" i="5"/>
  <c r="H124" i="5"/>
  <c r="G123" i="5"/>
  <c r="H123" i="5"/>
  <c r="G122" i="5"/>
  <c r="H122" i="5"/>
  <c r="G121" i="5"/>
  <c r="H121" i="5"/>
  <c r="G120" i="5"/>
  <c r="H120" i="5"/>
  <c r="G119" i="5"/>
  <c r="H119" i="5"/>
  <c r="G118" i="5"/>
  <c r="H118" i="5"/>
  <c r="G117" i="5"/>
  <c r="H117" i="5"/>
  <c r="G116" i="5"/>
  <c r="H116" i="5"/>
  <c r="G115" i="5"/>
  <c r="H115" i="5"/>
  <c r="G114" i="5"/>
  <c r="H114" i="5"/>
  <c r="I10" i="5"/>
  <c r="I12" i="5"/>
  <c r="I114" i="5"/>
  <c r="J114" i="5"/>
  <c r="G113" i="5"/>
  <c r="H113" i="5"/>
  <c r="G112" i="5"/>
  <c r="H112" i="5"/>
  <c r="G111" i="5"/>
  <c r="H111" i="5"/>
  <c r="I111" i="5"/>
  <c r="J111" i="5"/>
  <c r="G110" i="5"/>
  <c r="H110" i="5"/>
  <c r="I110" i="5"/>
  <c r="J110" i="5"/>
  <c r="G109" i="5"/>
  <c r="H109" i="5"/>
  <c r="G108" i="5"/>
  <c r="H108" i="5"/>
  <c r="G107" i="5"/>
  <c r="H107" i="5"/>
  <c r="I107" i="5"/>
  <c r="J107" i="5"/>
  <c r="G106" i="5"/>
  <c r="H106" i="5"/>
  <c r="I106" i="5"/>
  <c r="J106" i="5"/>
  <c r="G105" i="5"/>
  <c r="H105" i="5"/>
  <c r="G104" i="5"/>
  <c r="H104" i="5"/>
  <c r="G103" i="5"/>
  <c r="H103" i="5"/>
  <c r="I103" i="5"/>
  <c r="J103" i="5"/>
  <c r="G102" i="5"/>
  <c r="H102" i="5"/>
  <c r="I102" i="5"/>
  <c r="J102" i="5"/>
  <c r="G101" i="5"/>
  <c r="H101" i="5"/>
  <c r="G100" i="5"/>
  <c r="H100" i="5"/>
  <c r="G99" i="5"/>
  <c r="H99" i="5"/>
  <c r="I99" i="5"/>
  <c r="J99" i="5"/>
  <c r="G98" i="5"/>
  <c r="H98" i="5"/>
  <c r="I98" i="5"/>
  <c r="J98" i="5"/>
  <c r="I150" i="5"/>
  <c r="J150" i="5"/>
  <c r="E2" i="5"/>
  <c r="D3" i="5"/>
  <c r="E3" i="5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I10" i="4"/>
  <c r="I12" i="4"/>
  <c r="I150" i="4"/>
  <c r="J150" i="4"/>
  <c r="M3" i="11"/>
  <c r="H12" i="11"/>
  <c r="L3" i="11"/>
  <c r="H146" i="11"/>
  <c r="I146" i="11"/>
  <c r="G94" i="11"/>
  <c r="H94" i="11"/>
  <c r="K94" i="11"/>
  <c r="G96" i="11"/>
  <c r="G98" i="11"/>
  <c r="H98" i="11"/>
  <c r="G100" i="11"/>
  <c r="G102" i="11"/>
  <c r="H102" i="11"/>
  <c r="G104" i="11"/>
  <c r="G106" i="11"/>
  <c r="H106" i="11"/>
  <c r="G108" i="11"/>
  <c r="G110" i="11"/>
  <c r="H110" i="11"/>
  <c r="G112" i="11"/>
  <c r="G114" i="11"/>
  <c r="H114" i="11"/>
  <c r="G116" i="11"/>
  <c r="G118" i="11"/>
  <c r="H118" i="11"/>
  <c r="G120" i="11"/>
  <c r="G122" i="11"/>
  <c r="H122" i="11"/>
  <c r="G124" i="11"/>
  <c r="G126" i="11"/>
  <c r="H126" i="11"/>
  <c r="G128" i="11"/>
  <c r="G130" i="11"/>
  <c r="H130" i="11"/>
  <c r="G133" i="11"/>
  <c r="G135" i="11"/>
  <c r="H135" i="11"/>
  <c r="G138" i="11"/>
  <c r="G140" i="11"/>
  <c r="H140" i="11"/>
  <c r="G142" i="11"/>
  <c r="G144" i="11"/>
  <c r="G137" i="11"/>
  <c r="G139" i="11"/>
  <c r="H139" i="11"/>
  <c r="G141" i="11"/>
  <c r="G143" i="11"/>
  <c r="H143" i="11"/>
  <c r="G145" i="11"/>
  <c r="K146" i="11"/>
  <c r="G95" i="11"/>
  <c r="G97" i="11"/>
  <c r="H97" i="11"/>
  <c r="G99" i="11"/>
  <c r="G101" i="11"/>
  <c r="H101" i="11"/>
  <c r="G103" i="11"/>
  <c r="G105" i="11"/>
  <c r="H105" i="11"/>
  <c r="G107" i="11"/>
  <c r="G109" i="11"/>
  <c r="H109" i="11"/>
  <c r="G111" i="11"/>
  <c r="G113" i="11"/>
  <c r="H113" i="11"/>
  <c r="G115" i="11"/>
  <c r="G117" i="11"/>
  <c r="H117" i="11"/>
  <c r="G119" i="11"/>
  <c r="G121" i="11"/>
  <c r="H121" i="11"/>
  <c r="G123" i="11"/>
  <c r="G125" i="11"/>
  <c r="H125" i="11"/>
  <c r="G127" i="11"/>
  <c r="G129" i="11"/>
  <c r="H129" i="11"/>
  <c r="G131" i="11"/>
  <c r="G134" i="11"/>
  <c r="H134" i="11"/>
  <c r="G136" i="11"/>
  <c r="H96" i="11"/>
  <c r="H100" i="11"/>
  <c r="H104" i="11"/>
  <c r="H108" i="11"/>
  <c r="H112" i="11"/>
  <c r="H116" i="11"/>
  <c r="H120" i="11"/>
  <c r="H124" i="11"/>
  <c r="H128" i="11"/>
  <c r="H133" i="11"/>
  <c r="H95" i="11"/>
  <c r="H99" i="11"/>
  <c r="H103" i="11"/>
  <c r="H107" i="11"/>
  <c r="H111" i="11"/>
  <c r="H115" i="11"/>
  <c r="H119" i="11"/>
  <c r="H123" i="11"/>
  <c r="H127" i="11"/>
  <c r="H131" i="11"/>
  <c r="H136" i="11"/>
  <c r="H137" i="11"/>
  <c r="H138" i="11"/>
  <c r="H141" i="11"/>
  <c r="H142" i="11"/>
  <c r="H144" i="11"/>
  <c r="H145" i="11"/>
  <c r="G132" i="11"/>
  <c r="H132" i="11"/>
  <c r="J98" i="8"/>
  <c r="J101" i="8"/>
  <c r="J102" i="8"/>
  <c r="J105" i="8"/>
  <c r="J106" i="8"/>
  <c r="J109" i="8"/>
  <c r="J110" i="8"/>
  <c r="J113" i="8"/>
  <c r="J114" i="8"/>
  <c r="J117" i="8"/>
  <c r="J118" i="8"/>
  <c r="J121" i="8"/>
  <c r="J122" i="8"/>
  <c r="J125" i="8"/>
  <c r="J126" i="8"/>
  <c r="J129" i="8"/>
  <c r="J130" i="8"/>
  <c r="J133" i="8"/>
  <c r="J134" i="8"/>
  <c r="J137" i="8"/>
  <c r="J138" i="8"/>
  <c r="J141" i="8"/>
  <c r="J142" i="8"/>
  <c r="J144" i="8"/>
  <c r="J145" i="8"/>
  <c r="J148" i="8"/>
  <c r="N98" i="7"/>
  <c r="N99" i="7"/>
  <c r="N100" i="7"/>
  <c r="N101" i="7"/>
  <c r="N102" i="7"/>
  <c r="N103" i="7"/>
  <c r="N104" i="7"/>
  <c r="N105" i="7"/>
  <c r="N106" i="7"/>
  <c r="N107" i="7"/>
  <c r="N108" i="7"/>
  <c r="N109" i="7"/>
  <c r="N110" i="7"/>
  <c r="N111" i="7"/>
  <c r="N112" i="7"/>
  <c r="N113" i="7"/>
  <c r="N114" i="7"/>
  <c r="N115" i="7"/>
  <c r="N116" i="7"/>
  <c r="N117" i="7"/>
  <c r="N118" i="7"/>
  <c r="N119" i="7"/>
  <c r="N120" i="7"/>
  <c r="N121" i="7"/>
  <c r="N122" i="7"/>
  <c r="N123" i="7"/>
  <c r="N124" i="7"/>
  <c r="N125" i="7"/>
  <c r="N126" i="7"/>
  <c r="N127" i="7"/>
  <c r="N128" i="7"/>
  <c r="N129" i="7"/>
  <c r="N130" i="7"/>
  <c r="N131" i="7"/>
  <c r="N132" i="7"/>
  <c r="N133" i="7"/>
  <c r="N134" i="7"/>
  <c r="N135" i="7"/>
  <c r="N136" i="7"/>
  <c r="N137" i="7"/>
  <c r="N138" i="7"/>
  <c r="N139" i="7"/>
  <c r="N140" i="7"/>
  <c r="N141" i="7"/>
  <c r="N142" i="7"/>
  <c r="N143" i="7"/>
  <c r="N144" i="7"/>
  <c r="N145" i="7"/>
  <c r="N146" i="7"/>
  <c r="N147" i="7"/>
  <c r="N148" i="7"/>
  <c r="N149" i="7"/>
  <c r="N150" i="7"/>
  <c r="N151" i="7"/>
  <c r="N152" i="7"/>
  <c r="N153" i="7"/>
  <c r="N154" i="7"/>
  <c r="N155" i="7"/>
  <c r="N156" i="7"/>
  <c r="N157" i="7"/>
  <c r="N158" i="7"/>
  <c r="N159" i="7"/>
  <c r="N160" i="7"/>
  <c r="N161" i="7"/>
  <c r="N162" i="7"/>
  <c r="N163" i="7"/>
  <c r="N164" i="7"/>
  <c r="N165" i="7"/>
  <c r="N166" i="7"/>
  <c r="N167" i="7"/>
  <c r="N168" i="7"/>
  <c r="N169" i="7"/>
  <c r="N170" i="7"/>
  <c r="N171" i="7"/>
  <c r="N172" i="7"/>
  <c r="N173" i="7"/>
  <c r="N174" i="7"/>
  <c r="N175" i="7"/>
  <c r="N176" i="7"/>
  <c r="N177" i="7"/>
  <c r="N178" i="7"/>
  <c r="N179" i="7"/>
  <c r="N180" i="7"/>
  <c r="N181" i="7"/>
  <c r="N182" i="7"/>
  <c r="N183" i="7"/>
  <c r="N184" i="7"/>
  <c r="N185" i="7"/>
  <c r="N186" i="7"/>
  <c r="N187" i="7"/>
  <c r="N188" i="7"/>
  <c r="N189" i="7"/>
  <c r="N190" i="7"/>
  <c r="N191" i="7"/>
  <c r="N192" i="7"/>
  <c r="N193" i="7"/>
  <c r="N194" i="7"/>
  <c r="N195" i="7"/>
  <c r="N196" i="7"/>
  <c r="N197" i="7"/>
  <c r="N198" i="7"/>
  <c r="N199" i="7"/>
  <c r="N200" i="7"/>
  <c r="N201" i="7"/>
  <c r="N202" i="7"/>
  <c r="N203" i="7"/>
  <c r="N204" i="7"/>
  <c r="N205" i="7"/>
  <c r="N206" i="7"/>
  <c r="N207" i="7"/>
  <c r="N208" i="7"/>
  <c r="N209" i="7"/>
  <c r="N210" i="7"/>
  <c r="N211" i="7"/>
  <c r="N212" i="7"/>
  <c r="N213" i="7"/>
  <c r="N214" i="7"/>
  <c r="N215" i="7"/>
  <c r="N216" i="7"/>
  <c r="N217" i="7"/>
  <c r="N218" i="7"/>
  <c r="N219" i="7"/>
  <c r="N220" i="7"/>
  <c r="N221" i="7"/>
  <c r="N222" i="7"/>
  <c r="N223" i="7"/>
  <c r="N224" i="7"/>
  <c r="N225" i="7"/>
  <c r="N226" i="7"/>
  <c r="N227" i="7"/>
  <c r="N228" i="7"/>
  <c r="N229" i="7"/>
  <c r="N230" i="7"/>
  <c r="N231" i="7"/>
  <c r="N232" i="7"/>
  <c r="N233" i="7"/>
  <c r="N234" i="7"/>
  <c r="N235" i="7"/>
  <c r="N236" i="7"/>
  <c r="N237" i="7"/>
  <c r="N238" i="7"/>
  <c r="N239" i="7"/>
  <c r="N240" i="7"/>
  <c r="N241" i="7"/>
  <c r="N242" i="7"/>
  <c r="N243" i="7"/>
  <c r="N244" i="7"/>
  <c r="N245" i="7"/>
  <c r="N246" i="7"/>
  <c r="N247" i="7"/>
  <c r="N248" i="7"/>
  <c r="N249" i="7"/>
  <c r="N250" i="7"/>
  <c r="N251" i="7"/>
  <c r="N252" i="7"/>
  <c r="N253" i="7"/>
  <c r="N254" i="7"/>
  <c r="N255" i="7"/>
  <c r="N256" i="7"/>
  <c r="N257" i="7"/>
  <c r="N258" i="7"/>
  <c r="N259" i="7"/>
  <c r="N260" i="7"/>
  <c r="N261" i="7"/>
  <c r="N262" i="7"/>
  <c r="N263" i="7"/>
  <c r="N264" i="7"/>
  <c r="N265" i="7"/>
  <c r="N266" i="7"/>
  <c r="N267" i="7"/>
  <c r="N268" i="7"/>
  <c r="N269" i="7"/>
  <c r="N270" i="7"/>
  <c r="N271" i="7"/>
  <c r="N272" i="7"/>
  <c r="N273" i="7"/>
  <c r="N274" i="7"/>
  <c r="N275" i="7"/>
  <c r="N276" i="7"/>
  <c r="N277" i="7"/>
  <c r="N278" i="7"/>
  <c r="N279" i="7"/>
  <c r="N280" i="7"/>
  <c r="N281" i="7"/>
  <c r="N282" i="7"/>
  <c r="J97" i="10"/>
  <c r="J108" i="10"/>
  <c r="J110" i="10"/>
  <c r="J112" i="10"/>
  <c r="J122" i="10"/>
  <c r="J130" i="10"/>
  <c r="J142" i="10"/>
  <c r="J145" i="10"/>
  <c r="J121" i="10"/>
  <c r="J118" i="10"/>
  <c r="J137" i="10"/>
  <c r="J114" i="10"/>
  <c r="J126" i="10"/>
  <c r="J129" i="10"/>
  <c r="J134" i="10"/>
  <c r="J139" i="10"/>
  <c r="J96" i="10"/>
  <c r="J99" i="10"/>
  <c r="K99" i="10"/>
  <c r="L99" i="10"/>
  <c r="J101" i="10"/>
  <c r="J117" i="10"/>
  <c r="K117" i="10"/>
  <c r="L117" i="10"/>
  <c r="J125" i="10"/>
  <c r="J133" i="10"/>
  <c r="K133" i="10"/>
  <c r="L133" i="10"/>
  <c r="J136" i="10"/>
  <c r="J143" i="10"/>
  <c r="J94" i="10"/>
  <c r="J95" i="10"/>
  <c r="K95" i="10"/>
  <c r="L95" i="10"/>
  <c r="J98" i="10"/>
  <c r="J100" i="10"/>
  <c r="K100" i="10"/>
  <c r="L100" i="10"/>
  <c r="J102" i="10"/>
  <c r="J103" i="10"/>
  <c r="K103" i="10"/>
  <c r="L103" i="10"/>
  <c r="J105" i="10"/>
  <c r="J107" i="10"/>
  <c r="K107" i="10"/>
  <c r="L107" i="10"/>
  <c r="J109" i="10"/>
  <c r="J111" i="10"/>
  <c r="K111" i="10"/>
  <c r="L111" i="10"/>
  <c r="J113" i="10"/>
  <c r="J115" i="10"/>
  <c r="K115" i="10"/>
  <c r="L115" i="10"/>
  <c r="J116" i="10"/>
  <c r="J119" i="10"/>
  <c r="K119" i="10"/>
  <c r="L119" i="10"/>
  <c r="J120" i="10"/>
  <c r="J123" i="10"/>
  <c r="K123" i="10"/>
  <c r="L123" i="10"/>
  <c r="J124" i="10"/>
  <c r="J127" i="10"/>
  <c r="K127" i="10"/>
  <c r="L127" i="10"/>
  <c r="J128" i="10"/>
  <c r="J131" i="10"/>
  <c r="K131" i="10"/>
  <c r="L131" i="10"/>
  <c r="J132" i="10"/>
  <c r="J135" i="10"/>
  <c r="K135" i="10"/>
  <c r="L135" i="10"/>
  <c r="J138" i="10"/>
  <c r="J140" i="10"/>
  <c r="J141" i="10"/>
  <c r="J144" i="10"/>
  <c r="M2" i="10"/>
  <c r="N2" i="10"/>
  <c r="D3" i="10"/>
  <c r="G3" i="10"/>
  <c r="K96" i="10"/>
  <c r="L96" i="10"/>
  <c r="K97" i="10"/>
  <c r="L97" i="10"/>
  <c r="K101" i="10"/>
  <c r="L101" i="10"/>
  <c r="K104" i="10"/>
  <c r="L104" i="10"/>
  <c r="K106" i="10"/>
  <c r="L106" i="10"/>
  <c r="K108" i="10"/>
  <c r="L108" i="10"/>
  <c r="K110" i="10"/>
  <c r="L110" i="10"/>
  <c r="K112" i="10"/>
  <c r="L112" i="10"/>
  <c r="K114" i="10"/>
  <c r="L114" i="10"/>
  <c r="K118" i="10"/>
  <c r="L118" i="10"/>
  <c r="K121" i="10"/>
  <c r="L121" i="10"/>
  <c r="K122" i="10"/>
  <c r="L122" i="10"/>
  <c r="K125" i="10"/>
  <c r="L125" i="10"/>
  <c r="K126" i="10"/>
  <c r="L126" i="10"/>
  <c r="K129" i="10"/>
  <c r="L129" i="10"/>
  <c r="K130" i="10"/>
  <c r="L130" i="10"/>
  <c r="K134" i="10"/>
  <c r="L134" i="10"/>
  <c r="H2" i="10"/>
  <c r="K94" i="10"/>
  <c r="K98" i="10"/>
  <c r="L98" i="10"/>
  <c r="K102" i="10"/>
  <c r="L102" i="10"/>
  <c r="K105" i="10"/>
  <c r="L105" i="10"/>
  <c r="K109" i="10"/>
  <c r="L109" i="10"/>
  <c r="K113" i="10"/>
  <c r="L113" i="10"/>
  <c r="K116" i="10"/>
  <c r="L116" i="10"/>
  <c r="K120" i="10"/>
  <c r="L120" i="10"/>
  <c r="K124" i="10"/>
  <c r="L124" i="10"/>
  <c r="K128" i="10"/>
  <c r="L128" i="10"/>
  <c r="K132" i="10"/>
  <c r="L132" i="10"/>
  <c r="K136" i="10"/>
  <c r="L136" i="10"/>
  <c r="K137" i="10"/>
  <c r="L137" i="10"/>
  <c r="K139" i="10"/>
  <c r="L139" i="10"/>
  <c r="K142" i="10"/>
  <c r="L142" i="10"/>
  <c r="K143" i="10"/>
  <c r="L143" i="10"/>
  <c r="K138" i="10"/>
  <c r="L138" i="10"/>
  <c r="K140" i="10"/>
  <c r="L140" i="10"/>
  <c r="K141" i="10"/>
  <c r="L141" i="10"/>
  <c r="K144" i="10"/>
  <c r="L144" i="10"/>
  <c r="K145" i="10"/>
  <c r="L145" i="10"/>
  <c r="H3" i="8"/>
  <c r="O3" i="8"/>
  <c r="D4" i="8"/>
  <c r="G4" i="8"/>
  <c r="K150" i="8"/>
  <c r="L150" i="8"/>
  <c r="K144" i="8"/>
  <c r="L144" i="8"/>
  <c r="H2" i="8"/>
  <c r="K99" i="8"/>
  <c r="L99" i="8"/>
  <c r="K100" i="8"/>
  <c r="L100" i="8"/>
  <c r="K103" i="8"/>
  <c r="L103" i="8"/>
  <c r="K104" i="8"/>
  <c r="L104" i="8"/>
  <c r="K107" i="8"/>
  <c r="L107" i="8"/>
  <c r="K108" i="8"/>
  <c r="L108" i="8"/>
  <c r="K111" i="8"/>
  <c r="L111" i="8"/>
  <c r="K112" i="8"/>
  <c r="L112" i="8"/>
  <c r="K115" i="8"/>
  <c r="L115" i="8"/>
  <c r="K116" i="8"/>
  <c r="L116" i="8"/>
  <c r="K119" i="8"/>
  <c r="L119" i="8"/>
  <c r="K120" i="8"/>
  <c r="L120" i="8"/>
  <c r="K123" i="8"/>
  <c r="L123" i="8"/>
  <c r="K124" i="8"/>
  <c r="L124" i="8"/>
  <c r="K127" i="8"/>
  <c r="L127" i="8"/>
  <c r="K128" i="8"/>
  <c r="L128" i="8"/>
  <c r="K131" i="8"/>
  <c r="L131" i="8"/>
  <c r="K132" i="8"/>
  <c r="L132" i="8"/>
  <c r="K135" i="8"/>
  <c r="L135" i="8"/>
  <c r="K136" i="8"/>
  <c r="L136" i="8"/>
  <c r="K139" i="8"/>
  <c r="L139" i="8"/>
  <c r="K140" i="8"/>
  <c r="L140" i="8"/>
  <c r="K143" i="8"/>
  <c r="L143" i="8"/>
  <c r="M2" i="8"/>
  <c r="N2" i="8"/>
  <c r="K98" i="8"/>
  <c r="K101" i="8"/>
  <c r="L101" i="8"/>
  <c r="K102" i="8"/>
  <c r="L102" i="8"/>
  <c r="K105" i="8"/>
  <c r="L105" i="8"/>
  <c r="K106" i="8"/>
  <c r="L106" i="8"/>
  <c r="K109" i="8"/>
  <c r="L109" i="8"/>
  <c r="K110" i="8"/>
  <c r="L110" i="8"/>
  <c r="K113" i="8"/>
  <c r="L113" i="8"/>
  <c r="K114" i="8"/>
  <c r="L114" i="8"/>
  <c r="K117" i="8"/>
  <c r="L117" i="8"/>
  <c r="K118" i="8"/>
  <c r="L118" i="8"/>
  <c r="K121" i="8"/>
  <c r="L121" i="8"/>
  <c r="K122" i="8"/>
  <c r="L122" i="8"/>
  <c r="K125" i="8"/>
  <c r="L125" i="8"/>
  <c r="K126" i="8"/>
  <c r="L126" i="8"/>
  <c r="K129" i="8"/>
  <c r="L129" i="8"/>
  <c r="K130" i="8"/>
  <c r="L130" i="8"/>
  <c r="K133" i="8"/>
  <c r="L133" i="8"/>
  <c r="K134" i="8"/>
  <c r="L134" i="8"/>
  <c r="K137" i="8"/>
  <c r="L137" i="8"/>
  <c r="K138" i="8"/>
  <c r="L138" i="8"/>
  <c r="K141" i="8"/>
  <c r="L141" i="8"/>
  <c r="K142" i="8"/>
  <c r="L142" i="8"/>
  <c r="K146" i="8"/>
  <c r="L146" i="8"/>
  <c r="K147" i="8"/>
  <c r="L147" i="8"/>
  <c r="K145" i="8"/>
  <c r="L145" i="8"/>
  <c r="K148" i="8"/>
  <c r="L148" i="8"/>
  <c r="K149" i="8"/>
  <c r="L149" i="8"/>
  <c r="J143" i="7"/>
  <c r="J99" i="7"/>
  <c r="J102" i="7"/>
  <c r="J118" i="7"/>
  <c r="J138" i="7"/>
  <c r="J106" i="7"/>
  <c r="J122" i="7"/>
  <c r="J127" i="7"/>
  <c r="J142" i="7"/>
  <c r="J101" i="7"/>
  <c r="J105" i="7"/>
  <c r="J109" i="7"/>
  <c r="J113" i="7"/>
  <c r="J117" i="7"/>
  <c r="J121" i="7"/>
  <c r="J126" i="7"/>
  <c r="J129" i="7"/>
  <c r="J133" i="7"/>
  <c r="J137" i="7"/>
  <c r="J141" i="7"/>
  <c r="J145" i="7"/>
  <c r="F3" i="7"/>
  <c r="M3" i="7"/>
  <c r="D4" i="7"/>
  <c r="E4" i="7"/>
  <c r="F2" i="7"/>
  <c r="J103" i="7"/>
  <c r="J107" i="7"/>
  <c r="J110" i="7"/>
  <c r="J111" i="7"/>
  <c r="J114" i="7"/>
  <c r="J115" i="7"/>
  <c r="J119" i="7"/>
  <c r="J123" i="7"/>
  <c r="J125" i="7"/>
  <c r="J130" i="7"/>
  <c r="J131" i="7"/>
  <c r="J134" i="7"/>
  <c r="J135" i="7"/>
  <c r="J139" i="7"/>
  <c r="J146" i="7"/>
  <c r="J147" i="7"/>
  <c r="K2" i="7"/>
  <c r="L2" i="7"/>
  <c r="J100" i="7"/>
  <c r="J104" i="7"/>
  <c r="J108" i="7"/>
  <c r="J112" i="7"/>
  <c r="J116" i="7"/>
  <c r="J120" i="7"/>
  <c r="J124" i="7"/>
  <c r="J128" i="7"/>
  <c r="J132" i="7"/>
  <c r="J136" i="7"/>
  <c r="J140" i="7"/>
  <c r="J144" i="7"/>
  <c r="J148" i="7"/>
  <c r="J149" i="7"/>
  <c r="I98" i="6"/>
  <c r="J98" i="6"/>
  <c r="I99" i="6"/>
  <c r="J99" i="6"/>
  <c r="I101" i="6"/>
  <c r="J101" i="6"/>
  <c r="I104" i="6"/>
  <c r="J104" i="6"/>
  <c r="I105" i="6"/>
  <c r="J105" i="6"/>
  <c r="I108" i="6"/>
  <c r="J108" i="6"/>
  <c r="I109" i="6"/>
  <c r="J109" i="6"/>
  <c r="I112" i="6"/>
  <c r="J112" i="6"/>
  <c r="I113" i="6"/>
  <c r="J113" i="6"/>
  <c r="I116" i="6"/>
  <c r="J116" i="6"/>
  <c r="I117" i="6"/>
  <c r="J117" i="6"/>
  <c r="I119" i="6"/>
  <c r="J119" i="6"/>
  <c r="I121" i="6"/>
  <c r="J121" i="6"/>
  <c r="I123" i="6"/>
  <c r="J123" i="6"/>
  <c r="I125" i="6"/>
  <c r="J125" i="6"/>
  <c r="I128" i="6"/>
  <c r="J128" i="6"/>
  <c r="I129" i="6"/>
  <c r="J129" i="6"/>
  <c r="I132" i="6"/>
  <c r="J132" i="6"/>
  <c r="I134" i="6"/>
  <c r="J134" i="6"/>
  <c r="I135" i="6"/>
  <c r="J135" i="6"/>
  <c r="I137" i="6"/>
  <c r="J137" i="6"/>
  <c r="I139" i="6"/>
  <c r="J139" i="6"/>
  <c r="I141" i="6"/>
  <c r="J141" i="6"/>
  <c r="I143" i="6"/>
  <c r="J143" i="6"/>
  <c r="I146" i="6"/>
  <c r="J146" i="6"/>
  <c r="I147" i="6"/>
  <c r="J147" i="6"/>
  <c r="K2" i="6"/>
  <c r="I100" i="6"/>
  <c r="J100" i="6"/>
  <c r="I102" i="6"/>
  <c r="J102" i="6"/>
  <c r="I103" i="6"/>
  <c r="J103" i="6"/>
  <c r="I106" i="6"/>
  <c r="J106" i="6"/>
  <c r="I107" i="6"/>
  <c r="J107" i="6"/>
  <c r="I110" i="6"/>
  <c r="J110" i="6"/>
  <c r="I111" i="6"/>
  <c r="J111" i="6"/>
  <c r="I114" i="6"/>
  <c r="J114" i="6"/>
  <c r="I115" i="6"/>
  <c r="J115" i="6"/>
  <c r="I118" i="6"/>
  <c r="J118" i="6"/>
  <c r="I120" i="6"/>
  <c r="J120" i="6"/>
  <c r="I122" i="6"/>
  <c r="J122" i="6"/>
  <c r="I124" i="6"/>
  <c r="J124" i="6"/>
  <c r="I126" i="6"/>
  <c r="J126" i="6"/>
  <c r="I127" i="6"/>
  <c r="J127" i="6"/>
  <c r="I130" i="6"/>
  <c r="J130" i="6"/>
  <c r="I131" i="6"/>
  <c r="J131" i="6"/>
  <c r="I133" i="6"/>
  <c r="J133" i="6"/>
  <c r="I136" i="6"/>
  <c r="J136" i="6"/>
  <c r="I138" i="6"/>
  <c r="J138" i="6"/>
  <c r="I140" i="6"/>
  <c r="J140" i="6"/>
  <c r="I142" i="6"/>
  <c r="J142" i="6"/>
  <c r="I144" i="6"/>
  <c r="J144" i="6"/>
  <c r="I145" i="6"/>
  <c r="J145" i="6"/>
  <c r="I148" i="6"/>
  <c r="J148" i="6"/>
  <c r="I149" i="6"/>
  <c r="J149" i="6"/>
  <c r="I100" i="5"/>
  <c r="J100" i="5"/>
  <c r="I101" i="5"/>
  <c r="J101" i="5"/>
  <c r="I104" i="5"/>
  <c r="J104" i="5"/>
  <c r="I105" i="5"/>
  <c r="J105" i="5"/>
  <c r="I108" i="5"/>
  <c r="J108" i="5"/>
  <c r="I109" i="5"/>
  <c r="J109" i="5"/>
  <c r="I112" i="5"/>
  <c r="J112" i="5"/>
  <c r="I113" i="5"/>
  <c r="J113" i="5"/>
  <c r="I116" i="5"/>
  <c r="J116" i="5"/>
  <c r="I118" i="5"/>
  <c r="J118" i="5"/>
  <c r="I119" i="5"/>
  <c r="J119" i="5"/>
  <c r="I122" i="5"/>
  <c r="J122" i="5"/>
  <c r="I123" i="5"/>
  <c r="J123" i="5"/>
  <c r="I126" i="5"/>
  <c r="J126" i="5"/>
  <c r="I127" i="5"/>
  <c r="J127" i="5"/>
  <c r="I130" i="5"/>
  <c r="J130" i="5"/>
  <c r="I131" i="5"/>
  <c r="J131" i="5"/>
  <c r="I134" i="5"/>
  <c r="J134" i="5"/>
  <c r="I135" i="5"/>
  <c r="J135" i="5"/>
  <c r="I138" i="5"/>
  <c r="J138" i="5"/>
  <c r="I139" i="5"/>
  <c r="J139" i="5"/>
  <c r="I142" i="5"/>
  <c r="J142" i="5"/>
  <c r="I143" i="5"/>
  <c r="J143" i="5"/>
  <c r="I146" i="5"/>
  <c r="J146" i="5"/>
  <c r="I147" i="5"/>
  <c r="J147" i="5"/>
  <c r="D4" i="5"/>
  <c r="E4" i="5"/>
  <c r="I115" i="5"/>
  <c r="J115" i="5"/>
  <c r="I117" i="5"/>
  <c r="J117" i="5"/>
  <c r="I120" i="5"/>
  <c r="J120" i="5"/>
  <c r="I121" i="5"/>
  <c r="J121" i="5"/>
  <c r="I124" i="5"/>
  <c r="J124" i="5"/>
  <c r="I125" i="5"/>
  <c r="J125" i="5"/>
  <c r="I128" i="5"/>
  <c r="J128" i="5"/>
  <c r="I129" i="5"/>
  <c r="J129" i="5"/>
  <c r="I132" i="5"/>
  <c r="J132" i="5"/>
  <c r="I133" i="5"/>
  <c r="J133" i="5"/>
  <c r="I136" i="5"/>
  <c r="J136" i="5"/>
  <c r="I137" i="5"/>
  <c r="J137" i="5"/>
  <c r="I140" i="5"/>
  <c r="J140" i="5"/>
  <c r="I141" i="5"/>
  <c r="J141" i="5"/>
  <c r="I144" i="5"/>
  <c r="J144" i="5"/>
  <c r="I145" i="5"/>
  <c r="J145" i="5"/>
  <c r="I148" i="5"/>
  <c r="J148" i="5"/>
  <c r="I149" i="5"/>
  <c r="J149" i="5"/>
  <c r="K2" i="5"/>
  <c r="K3" i="5"/>
  <c r="H108" i="4"/>
  <c r="H121" i="4"/>
  <c r="H134" i="4"/>
  <c r="H135" i="4"/>
  <c r="H142" i="4"/>
  <c r="H143" i="4"/>
  <c r="H109" i="4"/>
  <c r="H123" i="4"/>
  <c r="H105" i="4"/>
  <c r="H131" i="4"/>
  <c r="H113" i="4"/>
  <c r="H118" i="4"/>
  <c r="H120" i="4"/>
  <c r="I120" i="4"/>
  <c r="J120" i="4"/>
  <c r="H125" i="4"/>
  <c r="H127" i="4"/>
  <c r="I127" i="4"/>
  <c r="J127" i="4"/>
  <c r="H139" i="4"/>
  <c r="H98" i="4"/>
  <c r="H100" i="4"/>
  <c r="H102" i="4"/>
  <c r="H104" i="4"/>
  <c r="H112" i="4"/>
  <c r="I112" i="4"/>
  <c r="J112" i="4"/>
  <c r="H115" i="4"/>
  <c r="H130" i="4"/>
  <c r="H138" i="4"/>
  <c r="H146" i="4"/>
  <c r="H148" i="4"/>
  <c r="H149" i="4"/>
  <c r="H147" i="4"/>
  <c r="H99" i="4"/>
  <c r="I99" i="4"/>
  <c r="J99" i="4"/>
  <c r="H101" i="4"/>
  <c r="H103" i="4"/>
  <c r="I103" i="4"/>
  <c r="J103" i="4"/>
  <c r="H106" i="4"/>
  <c r="H107" i="4"/>
  <c r="I107" i="4"/>
  <c r="J107" i="4"/>
  <c r="H110" i="4"/>
  <c r="H111" i="4"/>
  <c r="I111" i="4"/>
  <c r="J111" i="4"/>
  <c r="H114" i="4"/>
  <c r="H116" i="4"/>
  <c r="I116" i="4"/>
  <c r="J116" i="4"/>
  <c r="H117" i="4"/>
  <c r="H119" i="4"/>
  <c r="I119" i="4"/>
  <c r="J119" i="4"/>
  <c r="H122" i="4"/>
  <c r="H124" i="4"/>
  <c r="I124" i="4"/>
  <c r="J124" i="4"/>
  <c r="H126" i="4"/>
  <c r="H128" i="4"/>
  <c r="I128" i="4"/>
  <c r="J128" i="4"/>
  <c r="H129" i="4"/>
  <c r="H132" i="4"/>
  <c r="I132" i="4"/>
  <c r="J132" i="4"/>
  <c r="H133" i="4"/>
  <c r="H136" i="4"/>
  <c r="I136" i="4"/>
  <c r="J136" i="4"/>
  <c r="H137" i="4"/>
  <c r="H140" i="4"/>
  <c r="I140" i="4"/>
  <c r="J140" i="4"/>
  <c r="H141" i="4"/>
  <c r="H144" i="4"/>
  <c r="I144" i="4"/>
  <c r="J144" i="4"/>
  <c r="H145" i="4"/>
  <c r="K2" i="4"/>
  <c r="L2" i="4"/>
  <c r="D3" i="4"/>
  <c r="E3" i="4"/>
  <c r="I98" i="4"/>
  <c r="J98" i="4"/>
  <c r="I100" i="4"/>
  <c r="J100" i="4"/>
  <c r="I102" i="4"/>
  <c r="J102" i="4"/>
  <c r="I104" i="4"/>
  <c r="J104" i="4"/>
  <c r="I105" i="4"/>
  <c r="J105" i="4"/>
  <c r="I108" i="4"/>
  <c r="J108" i="4"/>
  <c r="I109" i="4"/>
  <c r="J109" i="4"/>
  <c r="I113" i="4"/>
  <c r="J113" i="4"/>
  <c r="I115" i="4"/>
  <c r="J115" i="4"/>
  <c r="I118" i="4"/>
  <c r="J118" i="4"/>
  <c r="I121" i="4"/>
  <c r="J121" i="4"/>
  <c r="I123" i="4"/>
  <c r="J123" i="4"/>
  <c r="I125" i="4"/>
  <c r="J125" i="4"/>
  <c r="I130" i="4"/>
  <c r="J130" i="4"/>
  <c r="I131" i="4"/>
  <c r="J131" i="4"/>
  <c r="I134" i="4"/>
  <c r="J134" i="4"/>
  <c r="I135" i="4"/>
  <c r="J135" i="4"/>
  <c r="I138" i="4"/>
  <c r="J138" i="4"/>
  <c r="I139" i="4"/>
  <c r="J139" i="4"/>
  <c r="I142" i="4"/>
  <c r="J142" i="4"/>
  <c r="I143" i="4"/>
  <c r="J143" i="4"/>
  <c r="I146" i="4"/>
  <c r="J146" i="4"/>
  <c r="I147" i="4"/>
  <c r="J147" i="4"/>
  <c r="F2" i="4"/>
  <c r="I101" i="4"/>
  <c r="J101" i="4"/>
  <c r="I106" i="4"/>
  <c r="J106" i="4"/>
  <c r="I110" i="4"/>
  <c r="J110" i="4"/>
  <c r="I114" i="4"/>
  <c r="J114" i="4"/>
  <c r="I117" i="4"/>
  <c r="J117" i="4"/>
  <c r="I122" i="4"/>
  <c r="J122" i="4"/>
  <c r="I126" i="4"/>
  <c r="J126" i="4"/>
  <c r="I129" i="4"/>
  <c r="J129" i="4"/>
  <c r="I133" i="4"/>
  <c r="J133" i="4"/>
  <c r="I137" i="4"/>
  <c r="J137" i="4"/>
  <c r="I141" i="4"/>
  <c r="J141" i="4"/>
  <c r="I145" i="4"/>
  <c r="J145" i="4"/>
  <c r="I148" i="4"/>
  <c r="J148" i="4"/>
  <c r="I149" i="4"/>
  <c r="J149" i="4"/>
  <c r="L2" i="11"/>
  <c r="M4" i="11"/>
  <c r="L4" i="11"/>
  <c r="I145" i="11"/>
  <c r="K145" i="11"/>
  <c r="I143" i="11"/>
  <c r="K143" i="11"/>
  <c r="I141" i="11"/>
  <c r="K141" i="11"/>
  <c r="I139" i="11"/>
  <c r="K139" i="11"/>
  <c r="I137" i="11"/>
  <c r="K137" i="11"/>
  <c r="I134" i="11"/>
  <c r="K134" i="11"/>
  <c r="I129" i="11"/>
  <c r="K129" i="11"/>
  <c r="I125" i="11"/>
  <c r="K125" i="11"/>
  <c r="I121" i="11"/>
  <c r="K121" i="11"/>
  <c r="I117" i="11"/>
  <c r="K117" i="11"/>
  <c r="I113" i="11"/>
  <c r="K113" i="11"/>
  <c r="I109" i="11"/>
  <c r="K109" i="11"/>
  <c r="I105" i="11"/>
  <c r="K105" i="11"/>
  <c r="I101" i="11"/>
  <c r="K101" i="11"/>
  <c r="I97" i="11"/>
  <c r="K97" i="11"/>
  <c r="I133" i="11"/>
  <c r="K133" i="11"/>
  <c r="I128" i="11"/>
  <c r="K128" i="11"/>
  <c r="I124" i="11"/>
  <c r="K124" i="11"/>
  <c r="I120" i="11"/>
  <c r="K120" i="11"/>
  <c r="I116" i="11"/>
  <c r="K116" i="11"/>
  <c r="I112" i="11"/>
  <c r="K112" i="11"/>
  <c r="I108" i="11"/>
  <c r="K108" i="11"/>
  <c r="I104" i="11"/>
  <c r="K104" i="11"/>
  <c r="I100" i="11"/>
  <c r="K100" i="11"/>
  <c r="I96" i="11"/>
  <c r="K96" i="11"/>
  <c r="I132" i="11"/>
  <c r="K132" i="11"/>
  <c r="I144" i="11"/>
  <c r="K144" i="11"/>
  <c r="I142" i="11"/>
  <c r="K142" i="11"/>
  <c r="I140" i="11"/>
  <c r="K140" i="11"/>
  <c r="I138" i="11"/>
  <c r="K138" i="11"/>
  <c r="I136" i="11"/>
  <c r="K136" i="11"/>
  <c r="I131" i="11"/>
  <c r="K131" i="11"/>
  <c r="I127" i="11"/>
  <c r="K127" i="11"/>
  <c r="I123" i="11"/>
  <c r="K123" i="11"/>
  <c r="I119" i="11"/>
  <c r="K119" i="11"/>
  <c r="I115" i="11"/>
  <c r="K115" i="11"/>
  <c r="I111" i="11"/>
  <c r="K111" i="11"/>
  <c r="I107" i="11"/>
  <c r="K107" i="11"/>
  <c r="I103" i="11"/>
  <c r="K103" i="11"/>
  <c r="I99" i="11"/>
  <c r="K99" i="11"/>
  <c r="I95" i="11"/>
  <c r="K95" i="11"/>
  <c r="I135" i="11"/>
  <c r="K135" i="11"/>
  <c r="I130" i="11"/>
  <c r="K130" i="11"/>
  <c r="I126" i="11"/>
  <c r="K126" i="11"/>
  <c r="I122" i="11"/>
  <c r="K122" i="11"/>
  <c r="I118" i="11"/>
  <c r="K118" i="11"/>
  <c r="I114" i="11"/>
  <c r="K114" i="11"/>
  <c r="I110" i="11"/>
  <c r="K110" i="11"/>
  <c r="I106" i="11"/>
  <c r="K106" i="11"/>
  <c r="I102" i="11"/>
  <c r="K102" i="11"/>
  <c r="I98" i="11"/>
  <c r="K98" i="11"/>
  <c r="I94" i="11"/>
  <c r="H22" i="11"/>
  <c r="L94" i="10"/>
  <c r="K22" i="10"/>
  <c r="D4" i="10"/>
  <c r="G4" i="10"/>
  <c r="H3" i="10"/>
  <c r="O3" i="10"/>
  <c r="M3" i="10"/>
  <c r="N3" i="10"/>
  <c r="L98" i="8"/>
  <c r="K22" i="8"/>
  <c r="D5" i="8"/>
  <c r="G5" i="8"/>
  <c r="H4" i="8"/>
  <c r="O4" i="8"/>
  <c r="M3" i="8"/>
  <c r="J98" i="7"/>
  <c r="I22" i="7"/>
  <c r="D5" i="7"/>
  <c r="E5" i="7"/>
  <c r="F4" i="7"/>
  <c r="M4" i="7"/>
  <c r="K3" i="7"/>
  <c r="K3" i="6"/>
  <c r="D5" i="5"/>
  <c r="E5" i="5"/>
  <c r="K4" i="5"/>
  <c r="D4" i="4"/>
  <c r="E4" i="4"/>
  <c r="F3" i="4"/>
  <c r="K3" i="4"/>
  <c r="L3" i="4"/>
  <c r="M5" i="11"/>
  <c r="L5" i="11"/>
  <c r="M4" i="10"/>
  <c r="N4" i="10"/>
  <c r="H4" i="10"/>
  <c r="O4" i="10"/>
  <c r="D5" i="10"/>
  <c r="G5" i="10"/>
  <c r="N3" i="8"/>
  <c r="M4" i="8"/>
  <c r="H5" i="8"/>
  <c r="O5" i="8"/>
  <c r="D6" i="8"/>
  <c r="G6" i="8"/>
  <c r="L3" i="7"/>
  <c r="K4" i="7"/>
  <c r="F5" i="7"/>
  <c r="M5" i="7"/>
  <c r="D6" i="7"/>
  <c r="E6" i="7"/>
  <c r="K4" i="6"/>
  <c r="D6" i="5"/>
  <c r="E6" i="5"/>
  <c r="K5" i="5"/>
  <c r="F4" i="4"/>
  <c r="D5" i="4"/>
  <c r="E5" i="4"/>
  <c r="K4" i="4"/>
  <c r="L4" i="4"/>
  <c r="J7" i="11"/>
  <c r="M6" i="11"/>
  <c r="L6" i="11"/>
  <c r="D6" i="10"/>
  <c r="G6" i="10"/>
  <c r="H5" i="10"/>
  <c r="O5" i="10"/>
  <c r="M5" i="10"/>
  <c r="N5" i="10"/>
  <c r="D7" i="8"/>
  <c r="G7" i="8"/>
  <c r="H6" i="8"/>
  <c r="O6" i="8"/>
  <c r="N4" i="8"/>
  <c r="M5" i="8"/>
  <c r="L4" i="7"/>
  <c r="K5" i="7"/>
  <c r="D7" i="7"/>
  <c r="E7" i="7"/>
  <c r="F6" i="7"/>
  <c r="M6" i="7"/>
  <c r="K5" i="6"/>
  <c r="D7" i="5"/>
  <c r="E7" i="5"/>
  <c r="K6" i="5"/>
  <c r="D6" i="4"/>
  <c r="E6" i="4"/>
  <c r="F5" i="4"/>
  <c r="K5" i="4"/>
  <c r="L5" i="4"/>
  <c r="J8" i="11"/>
  <c r="M7" i="11"/>
  <c r="L7" i="11"/>
  <c r="M6" i="10"/>
  <c r="N6" i="10"/>
  <c r="H6" i="10"/>
  <c r="O6" i="10"/>
  <c r="D7" i="10"/>
  <c r="G7" i="10"/>
  <c r="N5" i="8"/>
  <c r="M6" i="8"/>
  <c r="H7" i="8"/>
  <c r="O7" i="8"/>
  <c r="D8" i="8"/>
  <c r="G8" i="8"/>
  <c r="L5" i="7"/>
  <c r="K6" i="7"/>
  <c r="F7" i="7"/>
  <c r="M7" i="7"/>
  <c r="D8" i="7"/>
  <c r="E8" i="7"/>
  <c r="K6" i="6"/>
  <c r="D8" i="5"/>
  <c r="E8" i="5"/>
  <c r="K7" i="5"/>
  <c r="F6" i="4"/>
  <c r="D7" i="4"/>
  <c r="E7" i="4"/>
  <c r="K6" i="4"/>
  <c r="L6" i="4"/>
  <c r="J9" i="11"/>
  <c r="M8" i="11"/>
  <c r="L8" i="11"/>
  <c r="D8" i="10"/>
  <c r="G8" i="10"/>
  <c r="H7" i="10"/>
  <c r="O7" i="10"/>
  <c r="M7" i="10"/>
  <c r="N7" i="10"/>
  <c r="D9" i="8"/>
  <c r="G9" i="8"/>
  <c r="H8" i="8"/>
  <c r="O8" i="8"/>
  <c r="N6" i="8"/>
  <c r="M7" i="8"/>
  <c r="L6" i="7"/>
  <c r="K7" i="7"/>
  <c r="D9" i="7"/>
  <c r="E9" i="7"/>
  <c r="F8" i="7"/>
  <c r="M8" i="7"/>
  <c r="K7" i="6"/>
  <c r="D9" i="5"/>
  <c r="E9" i="5"/>
  <c r="K8" i="5"/>
  <c r="D8" i="4"/>
  <c r="E8" i="4"/>
  <c r="F7" i="4"/>
  <c r="K7" i="4"/>
  <c r="L7" i="4"/>
  <c r="J10" i="11"/>
  <c r="M9" i="11"/>
  <c r="L9" i="11"/>
  <c r="M8" i="10"/>
  <c r="N8" i="10"/>
  <c r="H8" i="10"/>
  <c r="O8" i="10"/>
  <c r="D9" i="10"/>
  <c r="G9" i="10"/>
  <c r="N7" i="8"/>
  <c r="M8" i="8"/>
  <c r="H9" i="8"/>
  <c r="O9" i="8"/>
  <c r="D10" i="8"/>
  <c r="G10" i="8"/>
  <c r="L7" i="7"/>
  <c r="K8" i="7"/>
  <c r="F9" i="7"/>
  <c r="M9" i="7"/>
  <c r="D10" i="7"/>
  <c r="E10" i="7"/>
  <c r="K8" i="6"/>
  <c r="D10" i="5"/>
  <c r="E10" i="5"/>
  <c r="K9" i="5"/>
  <c r="F8" i="4"/>
  <c r="D9" i="4"/>
  <c r="E9" i="4"/>
  <c r="K8" i="4"/>
  <c r="L8" i="4"/>
  <c r="J11" i="11"/>
  <c r="M10" i="11"/>
  <c r="L10" i="11"/>
  <c r="D10" i="10"/>
  <c r="G10" i="10"/>
  <c r="H9" i="10"/>
  <c r="O9" i="10"/>
  <c r="M9" i="10"/>
  <c r="N9" i="10"/>
  <c r="D11" i="8"/>
  <c r="G11" i="8"/>
  <c r="H10" i="8"/>
  <c r="O10" i="8"/>
  <c r="N8" i="8"/>
  <c r="M9" i="8"/>
  <c r="L8" i="7"/>
  <c r="K9" i="7"/>
  <c r="D11" i="7"/>
  <c r="E11" i="7"/>
  <c r="F10" i="7"/>
  <c r="M10" i="7"/>
  <c r="K9" i="6"/>
  <c r="D11" i="5"/>
  <c r="E11" i="5"/>
  <c r="K10" i="5"/>
  <c r="D10" i="4"/>
  <c r="E10" i="4"/>
  <c r="F9" i="4"/>
  <c r="K9" i="4"/>
  <c r="L9" i="4"/>
  <c r="J12" i="11"/>
  <c r="M11" i="11"/>
  <c r="L11" i="11"/>
  <c r="D11" i="10"/>
  <c r="G11" i="10"/>
  <c r="H10" i="10"/>
  <c r="O10" i="10"/>
  <c r="M10" i="10"/>
  <c r="N10" i="10"/>
  <c r="N9" i="8"/>
  <c r="M10" i="8"/>
  <c r="D12" i="8"/>
  <c r="G12" i="8"/>
  <c r="H11" i="8"/>
  <c r="O11" i="8"/>
  <c r="D12" i="7"/>
  <c r="E12" i="7"/>
  <c r="F11" i="7"/>
  <c r="M11" i="7"/>
  <c r="L9" i="7"/>
  <c r="K10" i="7"/>
  <c r="K10" i="6"/>
  <c r="D12" i="5"/>
  <c r="E12" i="5"/>
  <c r="K11" i="5"/>
  <c r="K10" i="4"/>
  <c r="L10" i="4"/>
  <c r="D11" i="4"/>
  <c r="E11" i="4"/>
  <c r="F10" i="4"/>
  <c r="K11" i="4"/>
  <c r="L11" i="4"/>
  <c r="J13" i="11"/>
  <c r="M12" i="11"/>
  <c r="L12" i="11"/>
  <c r="H11" i="10"/>
  <c r="O11" i="10"/>
  <c r="D12" i="10"/>
  <c r="G12" i="10"/>
  <c r="M11" i="10"/>
  <c r="N11" i="10"/>
  <c r="D13" i="8"/>
  <c r="G13" i="8"/>
  <c r="H12" i="8"/>
  <c r="O12" i="8"/>
  <c r="N10" i="8"/>
  <c r="M11" i="8"/>
  <c r="D13" i="7"/>
  <c r="E13" i="7"/>
  <c r="F12" i="7"/>
  <c r="M12" i="7"/>
  <c r="L10" i="7"/>
  <c r="K11" i="7"/>
  <c r="K11" i="6"/>
  <c r="D13" i="5"/>
  <c r="E13" i="5"/>
  <c r="K12" i="5"/>
  <c r="K13" i="5"/>
  <c r="F11" i="4"/>
  <c r="D12" i="4"/>
  <c r="E12" i="4"/>
  <c r="J14" i="11"/>
  <c r="M13" i="11"/>
  <c r="L13" i="11"/>
  <c r="D13" i="10"/>
  <c r="G13" i="10"/>
  <c r="H12" i="10"/>
  <c r="O12" i="10"/>
  <c r="M12" i="10"/>
  <c r="N12" i="10"/>
  <c r="N11" i="8"/>
  <c r="M12" i="8"/>
  <c r="H13" i="8"/>
  <c r="O13" i="8"/>
  <c r="D14" i="8"/>
  <c r="G14" i="8"/>
  <c r="L11" i="7"/>
  <c r="K12" i="7"/>
  <c r="F13" i="7"/>
  <c r="M13" i="7"/>
  <c r="D14" i="7"/>
  <c r="E14" i="7"/>
  <c r="K12" i="6"/>
  <c r="D14" i="5"/>
  <c r="E14" i="5"/>
  <c r="D13" i="4"/>
  <c r="E13" i="4"/>
  <c r="F12" i="4"/>
  <c r="K12" i="4"/>
  <c r="L12" i="4"/>
  <c r="J15" i="11"/>
  <c r="M14" i="11"/>
  <c r="L14" i="11"/>
  <c r="D14" i="10"/>
  <c r="G14" i="10"/>
  <c r="H13" i="10"/>
  <c r="O13" i="10"/>
  <c r="M13" i="10"/>
  <c r="N13" i="10"/>
  <c r="D15" i="8"/>
  <c r="G15" i="8"/>
  <c r="H14" i="8"/>
  <c r="O14" i="8"/>
  <c r="N12" i="8"/>
  <c r="M13" i="8"/>
  <c r="L12" i="7"/>
  <c r="K13" i="7"/>
  <c r="D15" i="7"/>
  <c r="E15" i="7"/>
  <c r="F14" i="7"/>
  <c r="M14" i="7"/>
  <c r="K13" i="6"/>
  <c r="D15" i="5"/>
  <c r="E15" i="5"/>
  <c r="K14" i="5"/>
  <c r="K13" i="4"/>
  <c r="L13" i="4"/>
  <c r="D14" i="4"/>
  <c r="E14" i="4"/>
  <c r="K14" i="4"/>
  <c r="L14" i="4"/>
  <c r="F13" i="4"/>
  <c r="J16" i="11"/>
  <c r="M15" i="11"/>
  <c r="L15" i="11"/>
  <c r="M14" i="10"/>
  <c r="N14" i="10"/>
  <c r="H14" i="10"/>
  <c r="O14" i="10"/>
  <c r="D15" i="10"/>
  <c r="G15" i="10"/>
  <c r="N13" i="8"/>
  <c r="M14" i="8"/>
  <c r="H15" i="8"/>
  <c r="O15" i="8"/>
  <c r="D16" i="8"/>
  <c r="G16" i="8"/>
  <c r="L13" i="7"/>
  <c r="K14" i="7"/>
  <c r="F15" i="7"/>
  <c r="M15" i="7"/>
  <c r="D16" i="7"/>
  <c r="E16" i="7"/>
  <c r="K14" i="6"/>
  <c r="D16" i="5"/>
  <c r="E16" i="5"/>
  <c r="K15" i="5"/>
  <c r="F14" i="4"/>
  <c r="D15" i="4"/>
  <c r="E15" i="4"/>
  <c r="K15" i="4"/>
  <c r="L15" i="4"/>
  <c r="J17" i="11"/>
  <c r="M16" i="11"/>
  <c r="L16" i="11"/>
  <c r="D16" i="10"/>
  <c r="G16" i="10"/>
  <c r="H15" i="10"/>
  <c r="O15" i="10"/>
  <c r="M15" i="10"/>
  <c r="N15" i="10"/>
  <c r="D17" i="8"/>
  <c r="G17" i="8"/>
  <c r="H16" i="8"/>
  <c r="O16" i="8"/>
  <c r="N14" i="8"/>
  <c r="M15" i="8"/>
  <c r="L14" i="7"/>
  <c r="K15" i="7"/>
  <c r="D17" i="7"/>
  <c r="E17" i="7"/>
  <c r="F16" i="7"/>
  <c r="M16" i="7"/>
  <c r="K15" i="6"/>
  <c r="D17" i="5"/>
  <c r="E17" i="5"/>
  <c r="K16" i="5"/>
  <c r="D16" i="4"/>
  <c r="E16" i="4"/>
  <c r="F15" i="4"/>
  <c r="J18" i="11"/>
  <c r="M17" i="11"/>
  <c r="L17" i="11"/>
  <c r="M16" i="10"/>
  <c r="N16" i="10"/>
  <c r="H16" i="10"/>
  <c r="O16" i="10"/>
  <c r="D17" i="10"/>
  <c r="G17" i="10"/>
  <c r="N15" i="8"/>
  <c r="M16" i="8"/>
  <c r="D18" i="8"/>
  <c r="G18" i="8"/>
  <c r="H17" i="8"/>
  <c r="O17" i="8"/>
  <c r="F17" i="7"/>
  <c r="M17" i="7"/>
  <c r="D18" i="7"/>
  <c r="E18" i="7"/>
  <c r="L15" i="7"/>
  <c r="K16" i="7"/>
  <c r="K16" i="6"/>
  <c r="D18" i="5"/>
  <c r="E18" i="5"/>
  <c r="K17" i="5"/>
  <c r="F16" i="4"/>
  <c r="D17" i="4"/>
  <c r="E17" i="4"/>
  <c r="K16" i="4"/>
  <c r="L16" i="4"/>
  <c r="J19" i="11"/>
  <c r="M18" i="11"/>
  <c r="L18" i="11"/>
  <c r="D18" i="10"/>
  <c r="G18" i="10"/>
  <c r="H17" i="10"/>
  <c r="O17" i="10"/>
  <c r="M17" i="10"/>
  <c r="N17" i="10"/>
  <c r="D19" i="8"/>
  <c r="G19" i="8"/>
  <c r="H18" i="8"/>
  <c r="O18" i="8"/>
  <c r="N16" i="8"/>
  <c r="M17" i="8"/>
  <c r="L16" i="7"/>
  <c r="K17" i="7"/>
  <c r="D19" i="7"/>
  <c r="E19" i="7"/>
  <c r="F18" i="7"/>
  <c r="M18" i="7"/>
  <c r="K17" i="6"/>
  <c r="D19" i="5"/>
  <c r="E19" i="5"/>
  <c r="K18" i="5"/>
  <c r="D18" i="4"/>
  <c r="E18" i="4"/>
  <c r="F17" i="4"/>
  <c r="K17" i="4"/>
  <c r="L17" i="4"/>
  <c r="J20" i="11"/>
  <c r="M19" i="11"/>
  <c r="L19" i="11"/>
  <c r="M18" i="10"/>
  <c r="N18" i="10"/>
  <c r="D19" i="10"/>
  <c r="G19" i="10"/>
  <c r="M19" i="10"/>
  <c r="N19" i="10"/>
  <c r="H18" i="10"/>
  <c r="O18" i="10"/>
  <c r="N17" i="8"/>
  <c r="M18" i="8"/>
  <c r="D20" i="8"/>
  <c r="G20" i="8"/>
  <c r="H19" i="8"/>
  <c r="O19" i="8"/>
  <c r="L17" i="7"/>
  <c r="K18" i="7"/>
  <c r="F19" i="7"/>
  <c r="M19" i="7"/>
  <c r="D20" i="7"/>
  <c r="E20" i="7"/>
  <c r="K18" i="6"/>
  <c r="D20" i="5"/>
  <c r="E20" i="5"/>
  <c r="K19" i="5"/>
  <c r="F18" i="4"/>
  <c r="D19" i="4"/>
  <c r="E19" i="4"/>
  <c r="K18" i="4"/>
  <c r="L18" i="4"/>
  <c r="J21" i="11"/>
  <c r="M20" i="11"/>
  <c r="L20" i="11"/>
  <c r="D20" i="10"/>
  <c r="G20" i="10"/>
  <c r="H19" i="10"/>
  <c r="O19" i="10"/>
  <c r="N18" i="8"/>
  <c r="M19" i="8"/>
  <c r="D21" i="8"/>
  <c r="G21" i="8"/>
  <c r="H20" i="8"/>
  <c r="O20" i="8"/>
  <c r="L18" i="7"/>
  <c r="K19" i="7"/>
  <c r="D21" i="7"/>
  <c r="E21" i="7"/>
  <c r="F20" i="7"/>
  <c r="M20" i="7"/>
  <c r="K19" i="6"/>
  <c r="D21" i="5"/>
  <c r="E21" i="5"/>
  <c r="K20" i="5"/>
  <c r="D20" i="4"/>
  <c r="E20" i="4"/>
  <c r="F19" i="4"/>
  <c r="K19" i="4"/>
  <c r="L19" i="4"/>
  <c r="J22" i="11"/>
  <c r="M21" i="11"/>
  <c r="L21" i="11"/>
  <c r="D21" i="10"/>
  <c r="G21" i="10"/>
  <c r="H20" i="10"/>
  <c r="O20" i="10"/>
  <c r="M20" i="10"/>
  <c r="N20" i="10"/>
  <c r="N19" i="8"/>
  <c r="M20" i="8"/>
  <c r="H21" i="8"/>
  <c r="O21" i="8"/>
  <c r="D22" i="8"/>
  <c r="G22" i="8"/>
  <c r="L19" i="7"/>
  <c r="K20" i="7"/>
  <c r="F21" i="7"/>
  <c r="M21" i="7"/>
  <c r="D22" i="7"/>
  <c r="E22" i="7"/>
  <c r="K20" i="6"/>
  <c r="D22" i="5"/>
  <c r="E22" i="5"/>
  <c r="K21" i="5"/>
  <c r="F20" i="4"/>
  <c r="D21" i="4"/>
  <c r="E21" i="4"/>
  <c r="K20" i="4"/>
  <c r="L20" i="4"/>
  <c r="J23" i="11"/>
  <c r="M22" i="11"/>
  <c r="L22" i="11"/>
  <c r="M21" i="10"/>
  <c r="N21" i="10"/>
  <c r="H21" i="10"/>
  <c r="O21" i="10"/>
  <c r="D22" i="10"/>
  <c r="G22" i="10"/>
  <c r="D23" i="8"/>
  <c r="G23" i="8"/>
  <c r="H22" i="8"/>
  <c r="O22" i="8"/>
  <c r="N20" i="8"/>
  <c r="M21" i="8"/>
  <c r="L20" i="7"/>
  <c r="K21" i="7"/>
  <c r="D23" i="7"/>
  <c r="E23" i="7"/>
  <c r="F22" i="7"/>
  <c r="M22" i="7"/>
  <c r="K21" i="6"/>
  <c r="D23" i="5"/>
  <c r="E23" i="5"/>
  <c r="K22" i="5"/>
  <c r="D22" i="4"/>
  <c r="E22" i="4"/>
  <c r="F21" i="4"/>
  <c r="K21" i="4"/>
  <c r="L21" i="4"/>
  <c r="J24" i="11"/>
  <c r="M23" i="11"/>
  <c r="L23" i="11"/>
  <c r="D23" i="10"/>
  <c r="G23" i="10"/>
  <c r="H22" i="10"/>
  <c r="O22" i="10"/>
  <c r="M22" i="10"/>
  <c r="N22" i="10"/>
  <c r="N21" i="8"/>
  <c r="M22" i="8"/>
  <c r="D24" i="8"/>
  <c r="G24" i="8"/>
  <c r="H23" i="8"/>
  <c r="O23" i="8"/>
  <c r="L21" i="7"/>
  <c r="K22" i="7"/>
  <c r="F23" i="7"/>
  <c r="M23" i="7"/>
  <c r="D24" i="7"/>
  <c r="E24" i="7"/>
  <c r="K22" i="6"/>
  <c r="D24" i="5"/>
  <c r="E24" i="5"/>
  <c r="K23" i="5"/>
  <c r="F22" i="4"/>
  <c r="D23" i="4"/>
  <c r="E23" i="4"/>
  <c r="K22" i="4"/>
  <c r="L22" i="4"/>
  <c r="J25" i="11"/>
  <c r="M24" i="11"/>
  <c r="L24" i="11"/>
  <c r="D24" i="10"/>
  <c r="G24" i="10"/>
  <c r="H23" i="10"/>
  <c r="O23" i="10"/>
  <c r="M23" i="10"/>
  <c r="N23" i="10"/>
  <c r="N22" i="8"/>
  <c r="M23" i="8"/>
  <c r="H24" i="8"/>
  <c r="O24" i="8"/>
  <c r="D25" i="8"/>
  <c r="G25" i="8"/>
  <c r="L22" i="7"/>
  <c r="K23" i="7"/>
  <c r="D25" i="7"/>
  <c r="E25" i="7"/>
  <c r="F24" i="7"/>
  <c r="M24" i="7"/>
  <c r="K23" i="6"/>
  <c r="D25" i="5"/>
  <c r="E25" i="5"/>
  <c r="K24" i="5"/>
  <c r="D24" i="4"/>
  <c r="E24" i="4"/>
  <c r="F23" i="4"/>
  <c r="K23" i="4"/>
  <c r="L23" i="4"/>
  <c r="J26" i="11"/>
  <c r="M25" i="11"/>
  <c r="L25" i="11"/>
  <c r="M24" i="10"/>
  <c r="N24" i="10"/>
  <c r="H24" i="10"/>
  <c r="O24" i="10"/>
  <c r="D25" i="10"/>
  <c r="G25" i="10"/>
  <c r="D26" i="8"/>
  <c r="G26" i="8"/>
  <c r="H25" i="8"/>
  <c r="O25" i="8"/>
  <c r="N23" i="8"/>
  <c r="M24" i="8"/>
  <c r="L23" i="7"/>
  <c r="K24" i="7"/>
  <c r="F25" i="7"/>
  <c r="M25" i="7"/>
  <c r="D26" i="7"/>
  <c r="E26" i="7"/>
  <c r="K24" i="6"/>
  <c r="D26" i="5"/>
  <c r="E26" i="5"/>
  <c r="K25" i="5"/>
  <c r="F24" i="4"/>
  <c r="D25" i="4"/>
  <c r="E25" i="4"/>
  <c r="K24" i="4"/>
  <c r="L24" i="4"/>
  <c r="J27" i="11"/>
  <c r="M26" i="11"/>
  <c r="L26" i="11"/>
  <c r="D26" i="10"/>
  <c r="G26" i="10"/>
  <c r="H25" i="10"/>
  <c r="O25" i="10"/>
  <c r="M25" i="10"/>
  <c r="N25" i="10"/>
  <c r="N24" i="8"/>
  <c r="M25" i="8"/>
  <c r="H26" i="8"/>
  <c r="O26" i="8"/>
  <c r="D27" i="8"/>
  <c r="G27" i="8"/>
  <c r="L24" i="7"/>
  <c r="K25" i="7"/>
  <c r="D27" i="7"/>
  <c r="E27" i="7"/>
  <c r="F26" i="7"/>
  <c r="M26" i="7"/>
  <c r="K25" i="6"/>
  <c r="D27" i="5"/>
  <c r="E27" i="5"/>
  <c r="K26" i="5"/>
  <c r="D26" i="4"/>
  <c r="E26" i="4"/>
  <c r="F25" i="4"/>
  <c r="K25" i="4"/>
  <c r="L25" i="4"/>
  <c r="J28" i="11"/>
  <c r="M27" i="11"/>
  <c r="L27" i="11"/>
  <c r="M26" i="10"/>
  <c r="N26" i="10"/>
  <c r="H26" i="10"/>
  <c r="O26" i="10"/>
  <c r="D27" i="10"/>
  <c r="G27" i="10"/>
  <c r="D28" i="8"/>
  <c r="G28" i="8"/>
  <c r="H27" i="8"/>
  <c r="O27" i="8"/>
  <c r="N25" i="8"/>
  <c r="M26" i="8"/>
  <c r="L25" i="7"/>
  <c r="K26" i="7"/>
  <c r="F27" i="7"/>
  <c r="M27" i="7"/>
  <c r="D28" i="7"/>
  <c r="E28" i="7"/>
  <c r="K26" i="6"/>
  <c r="D28" i="5"/>
  <c r="E28" i="5"/>
  <c r="K27" i="5"/>
  <c r="F26" i="4"/>
  <c r="D27" i="4"/>
  <c r="E27" i="4"/>
  <c r="K26" i="4"/>
  <c r="L26" i="4"/>
  <c r="J29" i="11"/>
  <c r="M28" i="11"/>
  <c r="L28" i="11"/>
  <c r="D28" i="10"/>
  <c r="G28" i="10"/>
  <c r="H27" i="10"/>
  <c r="O27" i="10"/>
  <c r="M27" i="10"/>
  <c r="N27" i="10"/>
  <c r="N26" i="8"/>
  <c r="M27" i="8"/>
  <c r="H28" i="8"/>
  <c r="O28" i="8"/>
  <c r="D29" i="8"/>
  <c r="G29" i="8"/>
  <c r="L26" i="7"/>
  <c r="K27" i="7"/>
  <c r="D29" i="7"/>
  <c r="E29" i="7"/>
  <c r="F28" i="7"/>
  <c r="M28" i="7"/>
  <c r="K27" i="6"/>
  <c r="D29" i="5"/>
  <c r="E29" i="5"/>
  <c r="K28" i="5"/>
  <c r="D28" i="4"/>
  <c r="E28" i="4"/>
  <c r="F27" i="4"/>
  <c r="K27" i="4"/>
  <c r="L27" i="4"/>
  <c r="J30" i="11"/>
  <c r="M29" i="11"/>
  <c r="L29" i="11"/>
  <c r="M28" i="10"/>
  <c r="N28" i="10"/>
  <c r="H28" i="10"/>
  <c r="O28" i="10"/>
  <c r="D29" i="10"/>
  <c r="G29" i="10"/>
  <c r="D30" i="8"/>
  <c r="G30" i="8"/>
  <c r="H29" i="8"/>
  <c r="O29" i="8"/>
  <c r="N27" i="8"/>
  <c r="M28" i="8"/>
  <c r="L27" i="7"/>
  <c r="K28" i="7"/>
  <c r="F29" i="7"/>
  <c r="M29" i="7"/>
  <c r="D30" i="7"/>
  <c r="E30" i="7"/>
  <c r="K28" i="6"/>
  <c r="D30" i="5"/>
  <c r="E30" i="5"/>
  <c r="K29" i="5"/>
  <c r="F28" i="4"/>
  <c r="D29" i="4"/>
  <c r="E29" i="4"/>
  <c r="K28" i="4"/>
  <c r="L28" i="4"/>
  <c r="J31" i="11"/>
  <c r="M30" i="11"/>
  <c r="L30" i="11"/>
  <c r="D30" i="10"/>
  <c r="G30" i="10"/>
  <c r="H29" i="10"/>
  <c r="O29" i="10"/>
  <c r="M29" i="10"/>
  <c r="N29" i="10"/>
  <c r="N28" i="8"/>
  <c r="M29" i="8"/>
  <c r="H30" i="8"/>
  <c r="O30" i="8"/>
  <c r="D31" i="8"/>
  <c r="G31" i="8"/>
  <c r="L28" i="7"/>
  <c r="K29" i="7"/>
  <c r="D31" i="7"/>
  <c r="E31" i="7"/>
  <c r="F30" i="7"/>
  <c r="M30" i="7"/>
  <c r="K29" i="6"/>
  <c r="D31" i="5"/>
  <c r="E31" i="5"/>
  <c r="K30" i="5"/>
  <c r="D30" i="4"/>
  <c r="E30" i="4"/>
  <c r="F29" i="4"/>
  <c r="K29" i="4"/>
  <c r="L29" i="4"/>
  <c r="J32" i="11"/>
  <c r="M31" i="11"/>
  <c r="L31" i="11"/>
  <c r="M30" i="10"/>
  <c r="N30" i="10"/>
  <c r="H30" i="10"/>
  <c r="O30" i="10"/>
  <c r="D31" i="10"/>
  <c r="G31" i="10"/>
  <c r="D32" i="8"/>
  <c r="G32" i="8"/>
  <c r="H31" i="8"/>
  <c r="O31" i="8"/>
  <c r="N29" i="8"/>
  <c r="M30" i="8"/>
  <c r="L29" i="7"/>
  <c r="K30" i="7"/>
  <c r="F31" i="7"/>
  <c r="M31" i="7"/>
  <c r="D32" i="7"/>
  <c r="E32" i="7"/>
  <c r="K30" i="6"/>
  <c r="D32" i="5"/>
  <c r="E32" i="5"/>
  <c r="K31" i="5"/>
  <c r="F30" i="4"/>
  <c r="D31" i="4"/>
  <c r="E31" i="4"/>
  <c r="K30" i="4"/>
  <c r="L30" i="4"/>
  <c r="J33" i="11"/>
  <c r="M32" i="11"/>
  <c r="L32" i="11"/>
  <c r="D32" i="10"/>
  <c r="G32" i="10"/>
  <c r="H31" i="10"/>
  <c r="O31" i="10"/>
  <c r="M31" i="10"/>
  <c r="N31" i="10"/>
  <c r="N30" i="8"/>
  <c r="M31" i="8"/>
  <c r="H32" i="8"/>
  <c r="O32" i="8"/>
  <c r="D33" i="8"/>
  <c r="G33" i="8"/>
  <c r="L30" i="7"/>
  <c r="K31" i="7"/>
  <c r="D33" i="7"/>
  <c r="E33" i="7"/>
  <c r="F32" i="7"/>
  <c r="M32" i="7"/>
  <c r="K31" i="6"/>
  <c r="D33" i="5"/>
  <c r="E33" i="5"/>
  <c r="K32" i="5"/>
  <c r="D32" i="4"/>
  <c r="E32" i="4"/>
  <c r="F31" i="4"/>
  <c r="K31" i="4"/>
  <c r="L31" i="4"/>
  <c r="J34" i="11"/>
  <c r="M33" i="11"/>
  <c r="L33" i="11"/>
  <c r="M32" i="10"/>
  <c r="N32" i="10"/>
  <c r="H32" i="10"/>
  <c r="O32" i="10"/>
  <c r="D33" i="10"/>
  <c r="G33" i="10"/>
  <c r="D34" i="8"/>
  <c r="G34" i="8"/>
  <c r="H33" i="8"/>
  <c r="O33" i="8"/>
  <c r="N31" i="8"/>
  <c r="M32" i="8"/>
  <c r="L31" i="7"/>
  <c r="K32" i="7"/>
  <c r="F33" i="7"/>
  <c r="M33" i="7"/>
  <c r="D34" i="7"/>
  <c r="E34" i="7"/>
  <c r="K32" i="6"/>
  <c r="D34" i="5"/>
  <c r="E34" i="5"/>
  <c r="K33" i="5"/>
  <c r="F32" i="4"/>
  <c r="D33" i="4"/>
  <c r="E33" i="4"/>
  <c r="K32" i="4"/>
  <c r="L32" i="4"/>
  <c r="J35" i="11"/>
  <c r="M34" i="11"/>
  <c r="L34" i="11"/>
  <c r="D34" i="10"/>
  <c r="G34" i="10"/>
  <c r="H33" i="10"/>
  <c r="O33" i="10"/>
  <c r="M33" i="10"/>
  <c r="N33" i="10"/>
  <c r="H34" i="8"/>
  <c r="O34" i="8"/>
  <c r="D35" i="8"/>
  <c r="G35" i="8"/>
  <c r="N32" i="8"/>
  <c r="M33" i="8"/>
  <c r="L32" i="7"/>
  <c r="K33" i="7"/>
  <c r="D35" i="7"/>
  <c r="E35" i="7"/>
  <c r="F34" i="7"/>
  <c r="M34" i="7"/>
  <c r="K33" i="6"/>
  <c r="D35" i="5"/>
  <c r="E35" i="5"/>
  <c r="K34" i="5"/>
  <c r="D34" i="4"/>
  <c r="E34" i="4"/>
  <c r="F33" i="4"/>
  <c r="K33" i="4"/>
  <c r="L33" i="4"/>
  <c r="J36" i="11"/>
  <c r="M35" i="11"/>
  <c r="L35" i="11"/>
  <c r="M34" i="10"/>
  <c r="N34" i="10"/>
  <c r="H34" i="10"/>
  <c r="O34" i="10"/>
  <c r="D35" i="10"/>
  <c r="G35" i="10"/>
  <c r="D36" i="8"/>
  <c r="G36" i="8"/>
  <c r="H35" i="8"/>
  <c r="O35" i="8"/>
  <c r="N33" i="8"/>
  <c r="M34" i="8"/>
  <c r="L33" i="7"/>
  <c r="K34" i="7"/>
  <c r="F35" i="7"/>
  <c r="M35" i="7"/>
  <c r="D36" i="7"/>
  <c r="E36" i="7"/>
  <c r="K34" i="6"/>
  <c r="D36" i="5"/>
  <c r="E36" i="5"/>
  <c r="K35" i="5"/>
  <c r="F34" i="4"/>
  <c r="D35" i="4"/>
  <c r="E35" i="4"/>
  <c r="K34" i="4"/>
  <c r="L34" i="4"/>
  <c r="J37" i="11"/>
  <c r="M36" i="11"/>
  <c r="L36" i="11"/>
  <c r="D36" i="10"/>
  <c r="G36" i="10"/>
  <c r="H35" i="10"/>
  <c r="O35" i="10"/>
  <c r="M35" i="10"/>
  <c r="N35" i="10"/>
  <c r="H36" i="8"/>
  <c r="O36" i="8"/>
  <c r="D37" i="8"/>
  <c r="G37" i="8"/>
  <c r="N34" i="8"/>
  <c r="M35" i="8"/>
  <c r="L34" i="7"/>
  <c r="K35" i="7"/>
  <c r="D37" i="7"/>
  <c r="E37" i="7"/>
  <c r="F36" i="7"/>
  <c r="M36" i="7"/>
  <c r="K35" i="6"/>
  <c r="D37" i="5"/>
  <c r="E37" i="5"/>
  <c r="K36" i="5"/>
  <c r="D36" i="4"/>
  <c r="E36" i="4"/>
  <c r="F35" i="4"/>
  <c r="K35" i="4"/>
  <c r="L35" i="4"/>
  <c r="J38" i="11"/>
  <c r="M37" i="11"/>
  <c r="L37" i="11"/>
  <c r="M36" i="10"/>
  <c r="N36" i="10"/>
  <c r="H36" i="10"/>
  <c r="O36" i="10"/>
  <c r="D37" i="10"/>
  <c r="G37" i="10"/>
  <c r="N35" i="8"/>
  <c r="M36" i="8"/>
  <c r="D38" i="8"/>
  <c r="G38" i="8"/>
  <c r="H37" i="8"/>
  <c r="O37" i="8"/>
  <c r="L35" i="7"/>
  <c r="K36" i="7"/>
  <c r="F37" i="7"/>
  <c r="M37" i="7"/>
  <c r="D38" i="7"/>
  <c r="E38" i="7"/>
  <c r="K36" i="6"/>
  <c r="D38" i="5"/>
  <c r="E38" i="5"/>
  <c r="K37" i="5"/>
  <c r="F36" i="4"/>
  <c r="D37" i="4"/>
  <c r="E37" i="4"/>
  <c r="K36" i="4"/>
  <c r="L36" i="4"/>
  <c r="J39" i="11"/>
  <c r="M38" i="11"/>
  <c r="L38" i="11"/>
  <c r="D38" i="10"/>
  <c r="G38" i="10"/>
  <c r="H37" i="10"/>
  <c r="O37" i="10"/>
  <c r="M37" i="10"/>
  <c r="N37" i="10"/>
  <c r="H38" i="8"/>
  <c r="O38" i="8"/>
  <c r="D39" i="8"/>
  <c r="G39" i="8"/>
  <c r="N36" i="8"/>
  <c r="M37" i="8"/>
  <c r="L36" i="7"/>
  <c r="K37" i="7"/>
  <c r="D39" i="7"/>
  <c r="E39" i="7"/>
  <c r="F38" i="7"/>
  <c r="M38" i="7"/>
  <c r="K37" i="6"/>
  <c r="D39" i="5"/>
  <c r="E39" i="5"/>
  <c r="K38" i="5"/>
  <c r="D38" i="4"/>
  <c r="E38" i="4"/>
  <c r="F37" i="4"/>
  <c r="K37" i="4"/>
  <c r="L37" i="4"/>
  <c r="J40" i="11"/>
  <c r="M39" i="11"/>
  <c r="L39" i="11"/>
  <c r="M38" i="10"/>
  <c r="N38" i="10"/>
  <c r="H38" i="10"/>
  <c r="O38" i="10"/>
  <c r="D39" i="10"/>
  <c r="G39" i="10"/>
  <c r="N37" i="8"/>
  <c r="M38" i="8"/>
  <c r="D40" i="8"/>
  <c r="G40" i="8"/>
  <c r="H39" i="8"/>
  <c r="O39" i="8"/>
  <c r="L37" i="7"/>
  <c r="K38" i="7"/>
  <c r="F39" i="7"/>
  <c r="M39" i="7"/>
  <c r="D40" i="7"/>
  <c r="E40" i="7"/>
  <c r="K38" i="6"/>
  <c r="D40" i="5"/>
  <c r="E40" i="5"/>
  <c r="K39" i="5"/>
  <c r="F38" i="4"/>
  <c r="D39" i="4"/>
  <c r="E39" i="4"/>
  <c r="K38" i="4"/>
  <c r="L38" i="4"/>
  <c r="J41" i="11"/>
  <c r="M40" i="11"/>
  <c r="L40" i="11"/>
  <c r="M39" i="10"/>
  <c r="N39" i="10"/>
  <c r="D40" i="10"/>
  <c r="G40" i="10"/>
  <c r="M40" i="10"/>
  <c r="N40" i="10"/>
  <c r="H39" i="10"/>
  <c r="O39" i="10"/>
  <c r="H40" i="8"/>
  <c r="O40" i="8"/>
  <c r="D41" i="8"/>
  <c r="G41" i="8"/>
  <c r="N38" i="8"/>
  <c r="M39" i="8"/>
  <c r="L38" i="7"/>
  <c r="K39" i="7"/>
  <c r="D41" i="7"/>
  <c r="E41" i="7"/>
  <c r="F40" i="7"/>
  <c r="M40" i="7"/>
  <c r="K39" i="6"/>
  <c r="D41" i="5"/>
  <c r="E41" i="5"/>
  <c r="K40" i="5"/>
  <c r="D40" i="4"/>
  <c r="E40" i="4"/>
  <c r="F39" i="4"/>
  <c r="K39" i="4"/>
  <c r="L39" i="4"/>
  <c r="J42" i="11"/>
  <c r="M41" i="11"/>
  <c r="L41" i="11"/>
  <c r="H40" i="10"/>
  <c r="O40" i="10"/>
  <c r="D41" i="10"/>
  <c r="G41" i="10"/>
  <c r="M41" i="10"/>
  <c r="N41" i="10"/>
  <c r="N39" i="8"/>
  <c r="M40" i="8"/>
  <c r="D42" i="8"/>
  <c r="G42" i="8"/>
  <c r="H41" i="8"/>
  <c r="O41" i="8"/>
  <c r="L39" i="7"/>
  <c r="K40" i="7"/>
  <c r="F41" i="7"/>
  <c r="M41" i="7"/>
  <c r="D42" i="7"/>
  <c r="E42" i="7"/>
  <c r="K40" i="6"/>
  <c r="D42" i="5"/>
  <c r="E42" i="5"/>
  <c r="K41" i="5"/>
  <c r="F40" i="4"/>
  <c r="D41" i="4"/>
  <c r="E41" i="4"/>
  <c r="K40" i="4"/>
  <c r="L40" i="4"/>
  <c r="J43" i="11"/>
  <c r="M42" i="11"/>
  <c r="L42" i="11"/>
  <c r="D42" i="10"/>
  <c r="G42" i="10"/>
  <c r="M42" i="10"/>
  <c r="N42" i="10"/>
  <c r="H41" i="10"/>
  <c r="O41" i="10"/>
  <c r="H42" i="8"/>
  <c r="O42" i="8"/>
  <c r="D43" i="8"/>
  <c r="G43" i="8"/>
  <c r="N40" i="8"/>
  <c r="M41" i="8"/>
  <c r="L40" i="7"/>
  <c r="K41" i="7"/>
  <c r="D43" i="7"/>
  <c r="E43" i="7"/>
  <c r="F42" i="7"/>
  <c r="M42" i="7"/>
  <c r="K41" i="6"/>
  <c r="D43" i="5"/>
  <c r="E43" i="5"/>
  <c r="K42" i="5"/>
  <c r="D42" i="4"/>
  <c r="E42" i="4"/>
  <c r="F41" i="4"/>
  <c r="K41" i="4"/>
  <c r="L41" i="4"/>
  <c r="J44" i="11"/>
  <c r="M43" i="11"/>
  <c r="L43" i="11"/>
  <c r="H42" i="10"/>
  <c r="O42" i="10"/>
  <c r="D43" i="10"/>
  <c r="G43" i="10"/>
  <c r="M43" i="10"/>
  <c r="N43" i="10"/>
  <c r="D44" i="8"/>
  <c r="G44" i="8"/>
  <c r="H43" i="8"/>
  <c r="O43" i="8"/>
  <c r="N41" i="8"/>
  <c r="M42" i="8"/>
  <c r="L41" i="7"/>
  <c r="K42" i="7"/>
  <c r="F43" i="7"/>
  <c r="M43" i="7"/>
  <c r="D44" i="7"/>
  <c r="E44" i="7"/>
  <c r="K42" i="6"/>
  <c r="D44" i="5"/>
  <c r="E44" i="5"/>
  <c r="K43" i="5"/>
  <c r="F42" i="4"/>
  <c r="D43" i="4"/>
  <c r="E43" i="4"/>
  <c r="K42" i="4"/>
  <c r="L42" i="4"/>
  <c r="J45" i="11"/>
  <c r="M44" i="11"/>
  <c r="L44" i="11"/>
  <c r="D44" i="10"/>
  <c r="G44" i="10"/>
  <c r="M44" i="10"/>
  <c r="N44" i="10"/>
  <c r="H43" i="10"/>
  <c r="O43" i="10"/>
  <c r="H44" i="8"/>
  <c r="O44" i="8"/>
  <c r="D45" i="8"/>
  <c r="G45" i="8"/>
  <c r="N42" i="8"/>
  <c r="M43" i="8"/>
  <c r="L42" i="7"/>
  <c r="K43" i="7"/>
  <c r="D45" i="7"/>
  <c r="E45" i="7"/>
  <c r="F44" i="7"/>
  <c r="M44" i="7"/>
  <c r="K43" i="6"/>
  <c r="D45" i="5"/>
  <c r="E45" i="5"/>
  <c r="K44" i="5"/>
  <c r="D44" i="4"/>
  <c r="E44" i="4"/>
  <c r="F43" i="4"/>
  <c r="K43" i="4"/>
  <c r="L43" i="4"/>
  <c r="J46" i="11"/>
  <c r="M45" i="11"/>
  <c r="L45" i="11"/>
  <c r="H44" i="10"/>
  <c r="O44" i="10"/>
  <c r="D45" i="10"/>
  <c r="G45" i="10"/>
  <c r="N43" i="8"/>
  <c r="M44" i="8"/>
  <c r="D46" i="8"/>
  <c r="G46" i="8"/>
  <c r="H45" i="8"/>
  <c r="O45" i="8"/>
  <c r="L43" i="7"/>
  <c r="K44" i="7"/>
  <c r="F45" i="7"/>
  <c r="M45" i="7"/>
  <c r="D46" i="7"/>
  <c r="E46" i="7"/>
  <c r="K44" i="6"/>
  <c r="D46" i="5"/>
  <c r="E46" i="5"/>
  <c r="K45" i="5"/>
  <c r="F44" i="4"/>
  <c r="D45" i="4"/>
  <c r="E45" i="4"/>
  <c r="K44" i="4"/>
  <c r="L44" i="4"/>
  <c r="J47" i="11"/>
  <c r="M46" i="11"/>
  <c r="L46" i="11"/>
  <c r="D46" i="10"/>
  <c r="G46" i="10"/>
  <c r="H45" i="10"/>
  <c r="O45" i="10"/>
  <c r="M45" i="10"/>
  <c r="N45" i="10"/>
  <c r="N44" i="8"/>
  <c r="M45" i="8"/>
  <c r="H46" i="8"/>
  <c r="O46" i="8"/>
  <c r="D47" i="8"/>
  <c r="G47" i="8"/>
  <c r="L44" i="7"/>
  <c r="K45" i="7"/>
  <c r="D47" i="7"/>
  <c r="E47" i="7"/>
  <c r="F46" i="7"/>
  <c r="M46" i="7"/>
  <c r="K45" i="6"/>
  <c r="D47" i="5"/>
  <c r="E47" i="5"/>
  <c r="K46" i="5"/>
  <c r="D46" i="4"/>
  <c r="E46" i="4"/>
  <c r="F45" i="4"/>
  <c r="K45" i="4"/>
  <c r="L45" i="4"/>
  <c r="J48" i="11"/>
  <c r="M47" i="11"/>
  <c r="L47" i="11"/>
  <c r="M46" i="10"/>
  <c r="N46" i="10"/>
  <c r="H46" i="10"/>
  <c r="O46" i="10"/>
  <c r="D47" i="10"/>
  <c r="G47" i="10"/>
  <c r="D48" i="8"/>
  <c r="G48" i="8"/>
  <c r="H47" i="8"/>
  <c r="O47" i="8"/>
  <c r="N45" i="8"/>
  <c r="M46" i="8"/>
  <c r="L45" i="7"/>
  <c r="K46" i="7"/>
  <c r="F47" i="7"/>
  <c r="M47" i="7"/>
  <c r="D48" i="7"/>
  <c r="E48" i="7"/>
  <c r="K46" i="6"/>
  <c r="D48" i="5"/>
  <c r="E48" i="5"/>
  <c r="K47" i="5"/>
  <c r="F46" i="4"/>
  <c r="D47" i="4"/>
  <c r="E47" i="4"/>
  <c r="K46" i="4"/>
  <c r="L46" i="4"/>
  <c r="J49" i="11"/>
  <c r="M48" i="11"/>
  <c r="L48" i="11"/>
  <c r="D48" i="10"/>
  <c r="G48" i="10"/>
  <c r="H47" i="10"/>
  <c r="O47" i="10"/>
  <c r="M47" i="10"/>
  <c r="N47" i="10"/>
  <c r="N46" i="8"/>
  <c r="M47" i="8"/>
  <c r="H48" i="8"/>
  <c r="O48" i="8"/>
  <c r="D49" i="8"/>
  <c r="G49" i="8"/>
  <c r="L46" i="7"/>
  <c r="K47" i="7"/>
  <c r="D49" i="7"/>
  <c r="E49" i="7"/>
  <c r="F48" i="7"/>
  <c r="M48" i="7"/>
  <c r="K47" i="6"/>
  <c r="D49" i="5"/>
  <c r="E49" i="5"/>
  <c r="K48" i="5"/>
  <c r="D48" i="4"/>
  <c r="E48" i="4"/>
  <c r="F47" i="4"/>
  <c r="K47" i="4"/>
  <c r="L47" i="4"/>
  <c r="J50" i="11"/>
  <c r="M49" i="11"/>
  <c r="L49" i="11"/>
  <c r="M48" i="10"/>
  <c r="N48" i="10"/>
  <c r="H48" i="10"/>
  <c r="O48" i="10"/>
  <c r="D49" i="10"/>
  <c r="G49" i="10"/>
  <c r="D50" i="8"/>
  <c r="G50" i="8"/>
  <c r="H49" i="8"/>
  <c r="O49" i="8"/>
  <c r="N47" i="8"/>
  <c r="M48" i="8"/>
  <c r="L47" i="7"/>
  <c r="K48" i="7"/>
  <c r="F49" i="7"/>
  <c r="M49" i="7"/>
  <c r="D50" i="7"/>
  <c r="E50" i="7"/>
  <c r="K48" i="6"/>
  <c r="D50" i="5"/>
  <c r="E50" i="5"/>
  <c r="K49" i="5"/>
  <c r="F48" i="4"/>
  <c r="D49" i="4"/>
  <c r="E49" i="4"/>
  <c r="K48" i="4"/>
  <c r="L48" i="4"/>
  <c r="J51" i="11"/>
  <c r="M50" i="11"/>
  <c r="L50" i="11"/>
  <c r="M49" i="10"/>
  <c r="N49" i="10"/>
  <c r="D50" i="10"/>
  <c r="G50" i="10"/>
  <c r="M50" i="10"/>
  <c r="N50" i="10"/>
  <c r="H49" i="10"/>
  <c r="O49" i="10"/>
  <c r="N48" i="8"/>
  <c r="M49" i="8"/>
  <c r="H50" i="8"/>
  <c r="O50" i="8"/>
  <c r="D51" i="8"/>
  <c r="G51" i="8"/>
  <c r="L48" i="7"/>
  <c r="K49" i="7"/>
  <c r="D51" i="7"/>
  <c r="E51" i="7"/>
  <c r="F50" i="7"/>
  <c r="M50" i="7"/>
  <c r="K49" i="6"/>
  <c r="D51" i="5"/>
  <c r="E51" i="5"/>
  <c r="K50" i="5"/>
  <c r="D50" i="4"/>
  <c r="E50" i="4"/>
  <c r="F49" i="4"/>
  <c r="K49" i="4"/>
  <c r="L49" i="4"/>
  <c r="J52" i="11"/>
  <c r="M51" i="11"/>
  <c r="L51" i="11"/>
  <c r="H50" i="10"/>
  <c r="O50" i="10"/>
  <c r="D51" i="10"/>
  <c r="G51" i="10"/>
  <c r="D52" i="8"/>
  <c r="G52" i="8"/>
  <c r="H51" i="8"/>
  <c r="O51" i="8"/>
  <c r="N49" i="8"/>
  <c r="M50" i="8"/>
  <c r="L49" i="7"/>
  <c r="K50" i="7"/>
  <c r="F51" i="7"/>
  <c r="M51" i="7"/>
  <c r="D52" i="7"/>
  <c r="E52" i="7"/>
  <c r="K50" i="6"/>
  <c r="D52" i="5"/>
  <c r="E52" i="5"/>
  <c r="K51" i="5"/>
  <c r="F50" i="4"/>
  <c r="D51" i="4"/>
  <c r="E51" i="4"/>
  <c r="K50" i="4"/>
  <c r="L50" i="4"/>
  <c r="J53" i="11"/>
  <c r="M52" i="11"/>
  <c r="L52" i="11"/>
  <c r="D52" i="10"/>
  <c r="G52" i="10"/>
  <c r="H51" i="10"/>
  <c r="O51" i="10"/>
  <c r="M51" i="10"/>
  <c r="N51" i="10"/>
  <c r="N50" i="8"/>
  <c r="M51" i="8"/>
  <c r="H52" i="8"/>
  <c r="O52" i="8"/>
  <c r="D53" i="8"/>
  <c r="G53" i="8"/>
  <c r="L50" i="7"/>
  <c r="K51" i="7"/>
  <c r="D53" i="7"/>
  <c r="E53" i="7"/>
  <c r="F52" i="7"/>
  <c r="M52" i="7"/>
  <c r="K51" i="6"/>
  <c r="D53" i="5"/>
  <c r="E53" i="5"/>
  <c r="K52" i="5"/>
  <c r="D52" i="4"/>
  <c r="E52" i="4"/>
  <c r="F51" i="4"/>
  <c r="K51" i="4"/>
  <c r="L51" i="4"/>
  <c r="J54" i="11"/>
  <c r="M53" i="11"/>
  <c r="L53" i="11"/>
  <c r="M52" i="10"/>
  <c r="N52" i="10"/>
  <c r="H52" i="10"/>
  <c r="O52" i="10"/>
  <c r="D53" i="10"/>
  <c r="G53" i="10"/>
  <c r="D54" i="8"/>
  <c r="G54" i="8"/>
  <c r="H53" i="8"/>
  <c r="O53" i="8"/>
  <c r="N51" i="8"/>
  <c r="M52" i="8"/>
  <c r="L51" i="7"/>
  <c r="K52" i="7"/>
  <c r="F53" i="7"/>
  <c r="M53" i="7"/>
  <c r="D54" i="7"/>
  <c r="E54" i="7"/>
  <c r="K52" i="6"/>
  <c r="D54" i="5"/>
  <c r="E54" i="5"/>
  <c r="K53" i="5"/>
  <c r="F52" i="4"/>
  <c r="D53" i="4"/>
  <c r="E53" i="4"/>
  <c r="K52" i="4"/>
  <c r="L52" i="4"/>
  <c r="J55" i="11"/>
  <c r="M54" i="11"/>
  <c r="L54" i="11"/>
  <c r="M53" i="10"/>
  <c r="N53" i="10"/>
  <c r="D54" i="10"/>
  <c r="G54" i="10"/>
  <c r="H53" i="10"/>
  <c r="O53" i="10"/>
  <c r="N52" i="8"/>
  <c r="M53" i="8"/>
  <c r="H54" i="8"/>
  <c r="O54" i="8"/>
  <c r="D55" i="8"/>
  <c r="G55" i="8"/>
  <c r="L52" i="7"/>
  <c r="K53" i="7"/>
  <c r="D55" i="7"/>
  <c r="E55" i="7"/>
  <c r="F54" i="7"/>
  <c r="M54" i="7"/>
  <c r="K53" i="6"/>
  <c r="D55" i="5"/>
  <c r="E55" i="5"/>
  <c r="K54" i="5"/>
  <c r="D54" i="4"/>
  <c r="E54" i="4"/>
  <c r="F53" i="4"/>
  <c r="K53" i="4"/>
  <c r="L53" i="4"/>
  <c r="J56" i="11"/>
  <c r="M55" i="11"/>
  <c r="L55" i="11"/>
  <c r="M54" i="10"/>
  <c r="N54" i="10"/>
  <c r="H54" i="10"/>
  <c r="O54" i="10"/>
  <c r="D55" i="10"/>
  <c r="G55" i="10"/>
  <c r="D56" i="8"/>
  <c r="G56" i="8"/>
  <c r="H55" i="8"/>
  <c r="O55" i="8"/>
  <c r="N53" i="8"/>
  <c r="M54" i="8"/>
  <c r="L53" i="7"/>
  <c r="K54" i="7"/>
  <c r="F55" i="7"/>
  <c r="M55" i="7"/>
  <c r="D56" i="7"/>
  <c r="E56" i="7"/>
  <c r="K54" i="6"/>
  <c r="D56" i="5"/>
  <c r="E56" i="5"/>
  <c r="K55" i="5"/>
  <c r="F54" i="4"/>
  <c r="D55" i="4"/>
  <c r="E55" i="4"/>
  <c r="K54" i="4"/>
  <c r="L54" i="4"/>
  <c r="J57" i="11"/>
  <c r="M56" i="11"/>
  <c r="L56" i="11"/>
  <c r="D56" i="10"/>
  <c r="G56" i="10"/>
  <c r="H55" i="10"/>
  <c r="O55" i="10"/>
  <c r="M55" i="10"/>
  <c r="N55" i="10"/>
  <c r="N54" i="8"/>
  <c r="M55" i="8"/>
  <c r="H56" i="8"/>
  <c r="O56" i="8"/>
  <c r="D57" i="8"/>
  <c r="G57" i="8"/>
  <c r="L54" i="7"/>
  <c r="K55" i="7"/>
  <c r="D57" i="7"/>
  <c r="E57" i="7"/>
  <c r="F56" i="7"/>
  <c r="M56" i="7"/>
  <c r="K55" i="6"/>
  <c r="D57" i="5"/>
  <c r="E57" i="5"/>
  <c r="K56" i="5"/>
  <c r="D56" i="4"/>
  <c r="E56" i="4"/>
  <c r="F55" i="4"/>
  <c r="K55" i="4"/>
  <c r="L55" i="4"/>
  <c r="J58" i="11"/>
  <c r="M57" i="11"/>
  <c r="L57" i="11"/>
  <c r="M56" i="10"/>
  <c r="N56" i="10"/>
  <c r="H56" i="10"/>
  <c r="O56" i="10"/>
  <c r="D57" i="10"/>
  <c r="G57" i="10"/>
  <c r="D58" i="8"/>
  <c r="G58" i="8"/>
  <c r="H57" i="8"/>
  <c r="O57" i="8"/>
  <c r="N55" i="8"/>
  <c r="M56" i="8"/>
  <c r="L55" i="7"/>
  <c r="K56" i="7"/>
  <c r="F57" i="7"/>
  <c r="M57" i="7"/>
  <c r="D58" i="7"/>
  <c r="E58" i="7"/>
  <c r="K56" i="6"/>
  <c r="D58" i="5"/>
  <c r="E58" i="5"/>
  <c r="K57" i="5"/>
  <c r="F56" i="4"/>
  <c r="D57" i="4"/>
  <c r="E57" i="4"/>
  <c r="K56" i="4"/>
  <c r="L56" i="4"/>
  <c r="J59" i="11"/>
  <c r="M58" i="11"/>
  <c r="L58" i="11"/>
  <c r="D58" i="10"/>
  <c r="G58" i="10"/>
  <c r="H57" i="10"/>
  <c r="O57" i="10"/>
  <c r="M57" i="10"/>
  <c r="N57" i="10"/>
  <c r="N56" i="8"/>
  <c r="M57" i="8"/>
  <c r="H58" i="8"/>
  <c r="O58" i="8"/>
  <c r="D59" i="8"/>
  <c r="G59" i="8"/>
  <c r="L56" i="7"/>
  <c r="K57" i="7"/>
  <c r="D59" i="7"/>
  <c r="E59" i="7"/>
  <c r="F58" i="7"/>
  <c r="M58" i="7"/>
  <c r="K57" i="6"/>
  <c r="D59" i="5"/>
  <c r="E59" i="5"/>
  <c r="K58" i="5"/>
  <c r="D58" i="4"/>
  <c r="E58" i="4"/>
  <c r="F57" i="4"/>
  <c r="K57" i="4"/>
  <c r="L57" i="4"/>
  <c r="J60" i="11"/>
  <c r="M59" i="11"/>
  <c r="L59" i="11"/>
  <c r="M58" i="10"/>
  <c r="N58" i="10"/>
  <c r="H58" i="10"/>
  <c r="O58" i="10"/>
  <c r="D59" i="10"/>
  <c r="G59" i="10"/>
  <c r="M59" i="10"/>
  <c r="N59" i="10"/>
  <c r="D60" i="8"/>
  <c r="G60" i="8"/>
  <c r="H59" i="8"/>
  <c r="O59" i="8"/>
  <c r="N57" i="8"/>
  <c r="M58" i="8"/>
  <c r="L57" i="7"/>
  <c r="K58" i="7"/>
  <c r="F59" i="7"/>
  <c r="M59" i="7"/>
  <c r="D60" i="7"/>
  <c r="E60" i="7"/>
  <c r="K58" i="6"/>
  <c r="D60" i="5"/>
  <c r="E60" i="5"/>
  <c r="K59" i="5"/>
  <c r="F58" i="4"/>
  <c r="D59" i="4"/>
  <c r="E59" i="4"/>
  <c r="K58" i="4"/>
  <c r="L58" i="4"/>
  <c r="J61" i="11"/>
  <c r="M60" i="11"/>
  <c r="L60" i="11"/>
  <c r="D60" i="10"/>
  <c r="G60" i="10"/>
  <c r="M60" i="10"/>
  <c r="N60" i="10"/>
  <c r="H59" i="10"/>
  <c r="O59" i="10"/>
  <c r="H60" i="8"/>
  <c r="O60" i="8"/>
  <c r="D61" i="8"/>
  <c r="G61" i="8"/>
  <c r="N58" i="8"/>
  <c r="M59" i="8"/>
  <c r="L58" i="7"/>
  <c r="K59" i="7"/>
  <c r="D61" i="7"/>
  <c r="E61" i="7"/>
  <c r="F60" i="7"/>
  <c r="M60" i="7"/>
  <c r="K59" i="6"/>
  <c r="D61" i="5"/>
  <c r="E61" i="5"/>
  <c r="K60" i="5"/>
  <c r="D60" i="4"/>
  <c r="E60" i="4"/>
  <c r="F59" i="4"/>
  <c r="K59" i="4"/>
  <c r="L59" i="4"/>
  <c r="J62" i="11"/>
  <c r="M61" i="11"/>
  <c r="L61" i="11"/>
  <c r="H60" i="10"/>
  <c r="O60" i="10"/>
  <c r="D61" i="10"/>
  <c r="G61" i="10"/>
  <c r="N59" i="8"/>
  <c r="M60" i="8"/>
  <c r="D62" i="8"/>
  <c r="G62" i="8"/>
  <c r="H61" i="8"/>
  <c r="O61" i="8"/>
  <c r="L59" i="7"/>
  <c r="K60" i="7"/>
  <c r="F61" i="7"/>
  <c r="M61" i="7"/>
  <c r="D62" i="7"/>
  <c r="E62" i="7"/>
  <c r="K60" i="6"/>
  <c r="D62" i="5"/>
  <c r="E62" i="5"/>
  <c r="K61" i="5"/>
  <c r="F60" i="4"/>
  <c r="D61" i="4"/>
  <c r="E61" i="4"/>
  <c r="K60" i="4"/>
  <c r="L60" i="4"/>
  <c r="J63" i="11"/>
  <c r="M62" i="11"/>
  <c r="L62" i="11"/>
  <c r="D62" i="10"/>
  <c r="G62" i="10"/>
  <c r="H61" i="10"/>
  <c r="O61" i="10"/>
  <c r="M61" i="10"/>
  <c r="N61" i="10"/>
  <c r="H62" i="8"/>
  <c r="O62" i="8"/>
  <c r="D63" i="8"/>
  <c r="G63" i="8"/>
  <c r="N60" i="8"/>
  <c r="M61" i="8"/>
  <c r="L60" i="7"/>
  <c r="K61" i="7"/>
  <c r="D63" i="7"/>
  <c r="E63" i="7"/>
  <c r="F62" i="7"/>
  <c r="M62" i="7"/>
  <c r="K61" i="6"/>
  <c r="D63" i="5"/>
  <c r="E63" i="5"/>
  <c r="K62" i="5"/>
  <c r="D62" i="4"/>
  <c r="E62" i="4"/>
  <c r="F61" i="4"/>
  <c r="K61" i="4"/>
  <c r="L61" i="4"/>
  <c r="J64" i="11"/>
  <c r="M63" i="11"/>
  <c r="L63" i="11"/>
  <c r="M62" i="10"/>
  <c r="N62" i="10"/>
  <c r="H62" i="10"/>
  <c r="O62" i="10"/>
  <c r="D63" i="10"/>
  <c r="G63" i="10"/>
  <c r="N61" i="8"/>
  <c r="M62" i="8"/>
  <c r="D64" i="8"/>
  <c r="G64" i="8"/>
  <c r="H63" i="8"/>
  <c r="O63" i="8"/>
  <c r="L61" i="7"/>
  <c r="K62" i="7"/>
  <c r="F63" i="7"/>
  <c r="M63" i="7"/>
  <c r="D64" i="7"/>
  <c r="E64" i="7"/>
  <c r="K62" i="6"/>
  <c r="D64" i="5"/>
  <c r="E64" i="5"/>
  <c r="K63" i="5"/>
  <c r="F62" i="4"/>
  <c r="D63" i="4"/>
  <c r="E63" i="4"/>
  <c r="K62" i="4"/>
  <c r="L62" i="4"/>
  <c r="J65" i="11"/>
  <c r="M64" i="11"/>
  <c r="L64" i="11"/>
  <c r="D64" i="10"/>
  <c r="G64" i="10"/>
  <c r="H63" i="10"/>
  <c r="O63" i="10"/>
  <c r="M63" i="10"/>
  <c r="N63" i="10"/>
  <c r="H64" i="8"/>
  <c r="O64" i="8"/>
  <c r="D65" i="8"/>
  <c r="G65" i="8"/>
  <c r="N62" i="8"/>
  <c r="M63" i="8"/>
  <c r="L62" i="7"/>
  <c r="K63" i="7"/>
  <c r="D65" i="7"/>
  <c r="E65" i="7"/>
  <c r="F64" i="7"/>
  <c r="M64" i="7"/>
  <c r="K63" i="6"/>
  <c r="D65" i="5"/>
  <c r="E65" i="5"/>
  <c r="K64" i="5"/>
  <c r="D64" i="4"/>
  <c r="E64" i="4"/>
  <c r="F63" i="4"/>
  <c r="K63" i="4"/>
  <c r="L63" i="4"/>
  <c r="J66" i="11"/>
  <c r="M65" i="11"/>
  <c r="L65" i="11"/>
  <c r="M64" i="10"/>
  <c r="N64" i="10"/>
  <c r="H64" i="10"/>
  <c r="O64" i="10"/>
  <c r="D65" i="10"/>
  <c r="G65" i="10"/>
  <c r="N63" i="8"/>
  <c r="M64" i="8"/>
  <c r="D66" i="8"/>
  <c r="G66" i="8"/>
  <c r="H65" i="8"/>
  <c r="O65" i="8"/>
  <c r="L63" i="7"/>
  <c r="K64" i="7"/>
  <c r="F65" i="7"/>
  <c r="M65" i="7"/>
  <c r="D66" i="7"/>
  <c r="E66" i="7"/>
  <c r="K64" i="6"/>
  <c r="D66" i="5"/>
  <c r="E66" i="5"/>
  <c r="K65" i="5"/>
  <c r="F64" i="4"/>
  <c r="D65" i="4"/>
  <c r="E65" i="4"/>
  <c r="K64" i="4"/>
  <c r="L64" i="4"/>
  <c r="J67" i="11"/>
  <c r="M66" i="11"/>
  <c r="L66" i="11"/>
  <c r="D66" i="10"/>
  <c r="G66" i="10"/>
  <c r="H65" i="10"/>
  <c r="O65" i="10"/>
  <c r="M65" i="10"/>
  <c r="N65" i="10"/>
  <c r="H66" i="8"/>
  <c r="O66" i="8"/>
  <c r="D67" i="8"/>
  <c r="G67" i="8"/>
  <c r="N64" i="8"/>
  <c r="M65" i="8"/>
  <c r="L64" i="7"/>
  <c r="K65" i="7"/>
  <c r="D67" i="7"/>
  <c r="E67" i="7"/>
  <c r="F66" i="7"/>
  <c r="M66" i="7"/>
  <c r="K65" i="6"/>
  <c r="D67" i="5"/>
  <c r="E67" i="5"/>
  <c r="K66" i="5"/>
  <c r="D66" i="4"/>
  <c r="E66" i="4"/>
  <c r="F65" i="4"/>
  <c r="K65" i="4"/>
  <c r="L65" i="4"/>
  <c r="J68" i="11"/>
  <c r="M67" i="11"/>
  <c r="L67" i="11"/>
  <c r="M66" i="10"/>
  <c r="N66" i="10"/>
  <c r="H66" i="10"/>
  <c r="O66" i="10"/>
  <c r="D67" i="10"/>
  <c r="G67" i="10"/>
  <c r="M67" i="10"/>
  <c r="N67" i="10"/>
  <c r="N65" i="8"/>
  <c r="M66" i="8"/>
  <c r="D68" i="8"/>
  <c r="G68" i="8"/>
  <c r="H67" i="8"/>
  <c r="O67" i="8"/>
  <c r="L65" i="7"/>
  <c r="K66" i="7"/>
  <c r="F67" i="7"/>
  <c r="M67" i="7"/>
  <c r="D68" i="7"/>
  <c r="E68" i="7"/>
  <c r="K66" i="6"/>
  <c r="D68" i="5"/>
  <c r="E68" i="5"/>
  <c r="K67" i="5"/>
  <c r="F66" i="4"/>
  <c r="D67" i="4"/>
  <c r="E67" i="4"/>
  <c r="K66" i="4"/>
  <c r="L66" i="4"/>
  <c r="J69" i="11"/>
  <c r="M68" i="11"/>
  <c r="L68" i="11"/>
  <c r="D68" i="10"/>
  <c r="G68" i="10"/>
  <c r="M68" i="10"/>
  <c r="N68" i="10"/>
  <c r="H67" i="10"/>
  <c r="O67" i="10"/>
  <c r="H68" i="8"/>
  <c r="O68" i="8"/>
  <c r="D69" i="8"/>
  <c r="G69" i="8"/>
  <c r="N66" i="8"/>
  <c r="M67" i="8"/>
  <c r="L66" i="7"/>
  <c r="K67" i="7"/>
  <c r="D69" i="7"/>
  <c r="E69" i="7"/>
  <c r="F68" i="7"/>
  <c r="M68" i="7"/>
  <c r="K67" i="6"/>
  <c r="D69" i="5"/>
  <c r="E69" i="5"/>
  <c r="K68" i="5"/>
  <c r="D68" i="4"/>
  <c r="E68" i="4"/>
  <c r="F67" i="4"/>
  <c r="K67" i="4"/>
  <c r="L67" i="4"/>
  <c r="J70" i="11"/>
  <c r="M69" i="11"/>
  <c r="L69" i="11"/>
  <c r="H68" i="10"/>
  <c r="O68" i="10"/>
  <c r="D69" i="10"/>
  <c r="G69" i="10"/>
  <c r="N67" i="8"/>
  <c r="M68" i="8"/>
  <c r="D70" i="8"/>
  <c r="G70" i="8"/>
  <c r="H69" i="8"/>
  <c r="O69" i="8"/>
  <c r="L67" i="7"/>
  <c r="K68" i="7"/>
  <c r="F69" i="7"/>
  <c r="M69" i="7"/>
  <c r="D70" i="7"/>
  <c r="E70" i="7"/>
  <c r="K68" i="6"/>
  <c r="D70" i="5"/>
  <c r="E70" i="5"/>
  <c r="K69" i="5"/>
  <c r="F68" i="4"/>
  <c r="D69" i="4"/>
  <c r="E69" i="4"/>
  <c r="K68" i="4"/>
  <c r="L68" i="4"/>
  <c r="J71" i="11"/>
  <c r="M70" i="11"/>
  <c r="L70" i="11"/>
  <c r="D70" i="10"/>
  <c r="G70" i="10"/>
  <c r="H69" i="10"/>
  <c r="O69" i="10"/>
  <c r="M69" i="10"/>
  <c r="N69" i="10"/>
  <c r="H70" i="8"/>
  <c r="O70" i="8"/>
  <c r="D71" i="8"/>
  <c r="G71" i="8"/>
  <c r="N68" i="8"/>
  <c r="M69" i="8"/>
  <c r="L68" i="7"/>
  <c r="K69" i="7"/>
  <c r="D71" i="7"/>
  <c r="E71" i="7"/>
  <c r="F70" i="7"/>
  <c r="M70" i="7"/>
  <c r="K69" i="6"/>
  <c r="D71" i="5"/>
  <c r="E71" i="5"/>
  <c r="K70" i="5"/>
  <c r="D70" i="4"/>
  <c r="E70" i="4"/>
  <c r="F69" i="4"/>
  <c r="K69" i="4"/>
  <c r="L69" i="4"/>
  <c r="J72" i="11"/>
  <c r="M71" i="11"/>
  <c r="L71" i="11"/>
  <c r="M70" i="10"/>
  <c r="N70" i="10"/>
  <c r="H70" i="10"/>
  <c r="O70" i="10"/>
  <c r="D71" i="10"/>
  <c r="G71" i="10"/>
  <c r="N69" i="8"/>
  <c r="M70" i="8"/>
  <c r="D72" i="8"/>
  <c r="G72" i="8"/>
  <c r="H71" i="8"/>
  <c r="O71" i="8"/>
  <c r="L69" i="7"/>
  <c r="K70" i="7"/>
  <c r="F71" i="7"/>
  <c r="M71" i="7"/>
  <c r="D72" i="7"/>
  <c r="E72" i="7"/>
  <c r="K70" i="6"/>
  <c r="D72" i="5"/>
  <c r="E72" i="5"/>
  <c r="K71" i="5"/>
  <c r="F70" i="4"/>
  <c r="D71" i="4"/>
  <c r="E71" i="4"/>
  <c r="K70" i="4"/>
  <c r="L70" i="4"/>
  <c r="J73" i="11"/>
  <c r="M72" i="11"/>
  <c r="L72" i="11"/>
  <c r="D72" i="10"/>
  <c r="G72" i="10"/>
  <c r="H71" i="10"/>
  <c r="O71" i="10"/>
  <c r="M71" i="10"/>
  <c r="N71" i="10"/>
  <c r="H72" i="8"/>
  <c r="O72" i="8"/>
  <c r="D73" i="8"/>
  <c r="G73" i="8"/>
  <c r="N70" i="8"/>
  <c r="M71" i="8"/>
  <c r="L70" i="7"/>
  <c r="K71" i="7"/>
  <c r="D73" i="7"/>
  <c r="E73" i="7"/>
  <c r="F72" i="7"/>
  <c r="M72" i="7"/>
  <c r="K71" i="6"/>
  <c r="D73" i="5"/>
  <c r="E73" i="5"/>
  <c r="K72" i="5"/>
  <c r="D72" i="4"/>
  <c r="E72" i="4"/>
  <c r="F71" i="4"/>
  <c r="K71" i="4"/>
  <c r="L71" i="4"/>
  <c r="J74" i="11"/>
  <c r="M73" i="11"/>
  <c r="L73" i="11"/>
  <c r="M72" i="10"/>
  <c r="N72" i="10"/>
  <c r="H72" i="10"/>
  <c r="O72" i="10"/>
  <c r="D73" i="10"/>
  <c r="G73" i="10"/>
  <c r="N71" i="8"/>
  <c r="M72" i="8"/>
  <c r="D74" i="8"/>
  <c r="G74" i="8"/>
  <c r="H73" i="8"/>
  <c r="O73" i="8"/>
  <c r="L71" i="7"/>
  <c r="K72" i="7"/>
  <c r="F73" i="7"/>
  <c r="M73" i="7"/>
  <c r="D74" i="7"/>
  <c r="E74" i="7"/>
  <c r="K72" i="6"/>
  <c r="D74" i="5"/>
  <c r="E74" i="5"/>
  <c r="K73" i="5"/>
  <c r="F72" i="4"/>
  <c r="D73" i="4"/>
  <c r="E73" i="4"/>
  <c r="K72" i="4"/>
  <c r="L72" i="4"/>
  <c r="J75" i="11"/>
  <c r="M74" i="11"/>
  <c r="L74" i="11"/>
  <c r="D74" i="10"/>
  <c r="G74" i="10"/>
  <c r="H73" i="10"/>
  <c r="O73" i="10"/>
  <c r="M73" i="10"/>
  <c r="N73" i="10"/>
  <c r="H74" i="8"/>
  <c r="O74" i="8"/>
  <c r="D75" i="8"/>
  <c r="G75" i="8"/>
  <c r="N72" i="8"/>
  <c r="M73" i="8"/>
  <c r="L72" i="7"/>
  <c r="K73" i="7"/>
  <c r="D75" i="7"/>
  <c r="E75" i="7"/>
  <c r="F74" i="7"/>
  <c r="M74" i="7"/>
  <c r="K73" i="6"/>
  <c r="D75" i="5"/>
  <c r="E75" i="5"/>
  <c r="K74" i="5"/>
  <c r="D74" i="4"/>
  <c r="E74" i="4"/>
  <c r="F73" i="4"/>
  <c r="K73" i="4"/>
  <c r="L73" i="4"/>
  <c r="J76" i="11"/>
  <c r="M75" i="11"/>
  <c r="L75" i="11"/>
  <c r="M74" i="10"/>
  <c r="N74" i="10"/>
  <c r="H74" i="10"/>
  <c r="O74" i="10"/>
  <c r="D75" i="10"/>
  <c r="G75" i="10"/>
  <c r="N73" i="8"/>
  <c r="M74" i="8"/>
  <c r="D76" i="8"/>
  <c r="G76" i="8"/>
  <c r="H75" i="8"/>
  <c r="O75" i="8"/>
  <c r="L73" i="7"/>
  <c r="K74" i="7"/>
  <c r="F75" i="7"/>
  <c r="M75" i="7"/>
  <c r="D76" i="7"/>
  <c r="E76" i="7"/>
  <c r="K74" i="6"/>
  <c r="D76" i="5"/>
  <c r="E76" i="5"/>
  <c r="K75" i="5"/>
  <c r="F74" i="4"/>
  <c r="D75" i="4"/>
  <c r="E75" i="4"/>
  <c r="K74" i="4"/>
  <c r="L74" i="4"/>
  <c r="J77" i="11"/>
  <c r="M76" i="11"/>
  <c r="L76" i="11"/>
  <c r="D76" i="10"/>
  <c r="G76" i="10"/>
  <c r="H75" i="10"/>
  <c r="O75" i="10"/>
  <c r="M75" i="10"/>
  <c r="N75" i="10"/>
  <c r="H76" i="8"/>
  <c r="O76" i="8"/>
  <c r="D77" i="8"/>
  <c r="G77" i="8"/>
  <c r="N74" i="8"/>
  <c r="M75" i="8"/>
  <c r="L74" i="7"/>
  <c r="K75" i="7"/>
  <c r="D77" i="7"/>
  <c r="E77" i="7"/>
  <c r="F76" i="7"/>
  <c r="M76" i="7"/>
  <c r="K75" i="6"/>
  <c r="D77" i="5"/>
  <c r="E77" i="5"/>
  <c r="K76" i="5"/>
  <c r="D76" i="4"/>
  <c r="E76" i="4"/>
  <c r="F75" i="4"/>
  <c r="K75" i="4"/>
  <c r="L75" i="4"/>
  <c r="J78" i="11"/>
  <c r="M77" i="11"/>
  <c r="L77" i="11"/>
  <c r="H76" i="10"/>
  <c r="O76" i="10"/>
  <c r="D77" i="10"/>
  <c r="G77" i="10"/>
  <c r="M76" i="10"/>
  <c r="N76" i="10"/>
  <c r="N75" i="8"/>
  <c r="M76" i="8"/>
  <c r="D78" i="8"/>
  <c r="G78" i="8"/>
  <c r="H77" i="8"/>
  <c r="O77" i="8"/>
  <c r="L75" i="7"/>
  <c r="K76" i="7"/>
  <c r="F77" i="7"/>
  <c r="M77" i="7"/>
  <c r="D78" i="7"/>
  <c r="E78" i="7"/>
  <c r="K76" i="6"/>
  <c r="D78" i="5"/>
  <c r="E78" i="5"/>
  <c r="K77" i="5"/>
  <c r="D77" i="4"/>
  <c r="E77" i="4"/>
  <c r="F76" i="4"/>
  <c r="K76" i="4"/>
  <c r="L76" i="4"/>
  <c r="J79" i="11"/>
  <c r="M78" i="11"/>
  <c r="L78" i="11"/>
  <c r="D78" i="10"/>
  <c r="G78" i="10"/>
  <c r="H77" i="10"/>
  <c r="O77" i="10"/>
  <c r="M77" i="10"/>
  <c r="N77" i="10"/>
  <c r="H78" i="8"/>
  <c r="O78" i="8"/>
  <c r="D79" i="8"/>
  <c r="G79" i="8"/>
  <c r="N76" i="8"/>
  <c r="M77" i="8"/>
  <c r="L76" i="7"/>
  <c r="K77" i="7"/>
  <c r="D79" i="7"/>
  <c r="E79" i="7"/>
  <c r="F78" i="7"/>
  <c r="M78" i="7"/>
  <c r="K77" i="6"/>
  <c r="D79" i="5"/>
  <c r="E79" i="5"/>
  <c r="K78" i="5"/>
  <c r="F77" i="4"/>
  <c r="D78" i="4"/>
  <c r="E78" i="4"/>
  <c r="K77" i="4"/>
  <c r="L77" i="4"/>
  <c r="J80" i="11"/>
  <c r="M79" i="11"/>
  <c r="L79" i="11"/>
  <c r="M78" i="10"/>
  <c r="N78" i="10"/>
  <c r="H78" i="10"/>
  <c r="O78" i="10"/>
  <c r="D79" i="10"/>
  <c r="G79" i="10"/>
  <c r="D80" i="8"/>
  <c r="G80" i="8"/>
  <c r="H79" i="8"/>
  <c r="O79" i="8"/>
  <c r="N77" i="8"/>
  <c r="M78" i="8"/>
  <c r="L77" i="7"/>
  <c r="K78" i="7"/>
  <c r="F79" i="7"/>
  <c r="M79" i="7"/>
  <c r="D80" i="7"/>
  <c r="E80" i="7"/>
  <c r="K78" i="6"/>
  <c r="D80" i="5"/>
  <c r="E80" i="5"/>
  <c r="K79" i="5"/>
  <c r="D79" i="4"/>
  <c r="E79" i="4"/>
  <c r="F78" i="4"/>
  <c r="K78" i="4"/>
  <c r="L78" i="4"/>
  <c r="J81" i="11"/>
  <c r="M80" i="11"/>
  <c r="L80" i="11"/>
  <c r="D80" i="10"/>
  <c r="G80" i="10"/>
  <c r="H79" i="10"/>
  <c r="O79" i="10"/>
  <c r="M79" i="10"/>
  <c r="N79" i="10"/>
  <c r="H80" i="8"/>
  <c r="O80" i="8"/>
  <c r="D81" i="8"/>
  <c r="G81" i="8"/>
  <c r="N78" i="8"/>
  <c r="M79" i="8"/>
  <c r="L78" i="7"/>
  <c r="K79" i="7"/>
  <c r="D81" i="7"/>
  <c r="E81" i="7"/>
  <c r="F80" i="7"/>
  <c r="M80" i="7"/>
  <c r="K79" i="6"/>
  <c r="D81" i="5"/>
  <c r="E81" i="5"/>
  <c r="K80" i="5"/>
  <c r="K81" i="5"/>
  <c r="F79" i="4"/>
  <c r="D80" i="4"/>
  <c r="E80" i="4"/>
  <c r="K79" i="4"/>
  <c r="L79" i="4"/>
  <c r="J82" i="11"/>
  <c r="M81" i="11"/>
  <c r="L81" i="11"/>
  <c r="M80" i="10"/>
  <c r="N80" i="10"/>
  <c r="H80" i="10"/>
  <c r="O80" i="10"/>
  <c r="D81" i="10"/>
  <c r="G81" i="10"/>
  <c r="N79" i="8"/>
  <c r="M80" i="8"/>
  <c r="D82" i="8"/>
  <c r="G82" i="8"/>
  <c r="H81" i="8"/>
  <c r="O81" i="8"/>
  <c r="L79" i="7"/>
  <c r="K80" i="7"/>
  <c r="F81" i="7"/>
  <c r="M81" i="7"/>
  <c r="D82" i="7"/>
  <c r="E82" i="7"/>
  <c r="K80" i="6"/>
  <c r="D82" i="5"/>
  <c r="E82" i="5"/>
  <c r="D81" i="4"/>
  <c r="E81" i="4"/>
  <c r="F80" i="4"/>
  <c r="K80" i="4"/>
  <c r="L80" i="4"/>
  <c r="J83" i="11"/>
  <c r="M82" i="11"/>
  <c r="L82" i="11"/>
  <c r="D82" i="10"/>
  <c r="G82" i="10"/>
  <c r="H81" i="10"/>
  <c r="O81" i="10"/>
  <c r="M81" i="10"/>
  <c r="N81" i="10"/>
  <c r="H82" i="8"/>
  <c r="O82" i="8"/>
  <c r="D83" i="8"/>
  <c r="G83" i="8"/>
  <c r="N80" i="8"/>
  <c r="M81" i="8"/>
  <c r="L80" i="7"/>
  <c r="K81" i="7"/>
  <c r="D83" i="7"/>
  <c r="E83" i="7"/>
  <c r="F82" i="7"/>
  <c r="M82" i="7"/>
  <c r="K81" i="6"/>
  <c r="D83" i="5"/>
  <c r="E83" i="5"/>
  <c r="K82" i="5"/>
  <c r="K83" i="5"/>
  <c r="F81" i="4"/>
  <c r="D82" i="4"/>
  <c r="E82" i="4"/>
  <c r="K81" i="4"/>
  <c r="L81" i="4"/>
  <c r="J84" i="11"/>
  <c r="M83" i="11"/>
  <c r="L83" i="11"/>
  <c r="M82" i="10"/>
  <c r="N82" i="10"/>
  <c r="H82" i="10"/>
  <c r="O82" i="10"/>
  <c r="D83" i="10"/>
  <c r="G83" i="10"/>
  <c r="N81" i="8"/>
  <c r="M82" i="8"/>
  <c r="D84" i="8"/>
  <c r="G84" i="8"/>
  <c r="H83" i="8"/>
  <c r="O83" i="8"/>
  <c r="L81" i="7"/>
  <c r="K82" i="7"/>
  <c r="F83" i="7"/>
  <c r="M83" i="7"/>
  <c r="D84" i="7"/>
  <c r="E84" i="7"/>
  <c r="K82" i="6"/>
  <c r="D84" i="5"/>
  <c r="E84" i="5"/>
  <c r="D83" i="4"/>
  <c r="E83" i="4"/>
  <c r="F82" i="4"/>
  <c r="K82" i="4"/>
  <c r="L82" i="4"/>
  <c r="J85" i="11"/>
  <c r="M84" i="11"/>
  <c r="L84" i="11"/>
  <c r="D84" i="10"/>
  <c r="G84" i="10"/>
  <c r="H83" i="10"/>
  <c r="O83" i="10"/>
  <c r="M83" i="10"/>
  <c r="N83" i="10"/>
  <c r="H84" i="8"/>
  <c r="O84" i="8"/>
  <c r="D85" i="8"/>
  <c r="G85" i="8"/>
  <c r="N82" i="8"/>
  <c r="M83" i="8"/>
  <c r="L82" i="7"/>
  <c r="K83" i="7"/>
  <c r="D85" i="7"/>
  <c r="E85" i="7"/>
  <c r="F84" i="7"/>
  <c r="M84" i="7"/>
  <c r="K83" i="6"/>
  <c r="D85" i="5"/>
  <c r="E85" i="5"/>
  <c r="K84" i="5"/>
  <c r="K85" i="5"/>
  <c r="F83" i="4"/>
  <c r="D84" i="4"/>
  <c r="E84" i="4"/>
  <c r="K83" i="4"/>
  <c r="L83" i="4"/>
  <c r="J86" i="11"/>
  <c r="M85" i="11"/>
  <c r="L85" i="11"/>
  <c r="M84" i="10"/>
  <c r="N84" i="10"/>
  <c r="H84" i="10"/>
  <c r="O84" i="10"/>
  <c r="D85" i="10"/>
  <c r="G85" i="10"/>
  <c r="M85" i="10"/>
  <c r="N85" i="10"/>
  <c r="N83" i="8"/>
  <c r="M84" i="8"/>
  <c r="D86" i="8"/>
  <c r="G86" i="8"/>
  <c r="H85" i="8"/>
  <c r="O85" i="8"/>
  <c r="L83" i="7"/>
  <c r="K84" i="7"/>
  <c r="F85" i="7"/>
  <c r="M85" i="7"/>
  <c r="D86" i="7"/>
  <c r="E86" i="7"/>
  <c r="K84" i="6"/>
  <c r="D86" i="5"/>
  <c r="E86" i="5"/>
  <c r="D85" i="4"/>
  <c r="E85" i="4"/>
  <c r="F84" i="4"/>
  <c r="K84" i="4"/>
  <c r="L84" i="4"/>
  <c r="J87" i="11"/>
  <c r="M86" i="11"/>
  <c r="L86" i="11"/>
  <c r="D86" i="10"/>
  <c r="G86" i="10"/>
  <c r="M86" i="10"/>
  <c r="N86" i="10"/>
  <c r="H85" i="10"/>
  <c r="O85" i="10"/>
  <c r="H86" i="8"/>
  <c r="O86" i="8"/>
  <c r="D87" i="8"/>
  <c r="G87" i="8"/>
  <c r="N84" i="8"/>
  <c r="M85" i="8"/>
  <c r="L84" i="7"/>
  <c r="K85" i="7"/>
  <c r="D87" i="7"/>
  <c r="E87" i="7"/>
  <c r="F86" i="7"/>
  <c r="M86" i="7"/>
  <c r="K85" i="6"/>
  <c r="D87" i="5"/>
  <c r="E87" i="5"/>
  <c r="K86" i="5"/>
  <c r="F85" i="4"/>
  <c r="D86" i="4"/>
  <c r="E86" i="4"/>
  <c r="K85" i="4"/>
  <c r="L85" i="4"/>
  <c r="J88" i="11"/>
  <c r="M87" i="11"/>
  <c r="L87" i="11"/>
  <c r="H86" i="10"/>
  <c r="O86" i="10"/>
  <c r="D87" i="10"/>
  <c r="G87" i="10"/>
  <c r="M87" i="10"/>
  <c r="N87" i="10"/>
  <c r="N85" i="8"/>
  <c r="M86" i="8"/>
  <c r="D88" i="8"/>
  <c r="G88" i="8"/>
  <c r="H87" i="8"/>
  <c r="O87" i="8"/>
  <c r="L85" i="7"/>
  <c r="K86" i="7"/>
  <c r="F87" i="7"/>
  <c r="M87" i="7"/>
  <c r="D88" i="7"/>
  <c r="E88" i="7"/>
  <c r="K86" i="6"/>
  <c r="D88" i="5"/>
  <c r="E88" i="5"/>
  <c r="K87" i="5"/>
  <c r="D87" i="4"/>
  <c r="E87" i="4"/>
  <c r="F86" i="4"/>
  <c r="K86" i="4"/>
  <c r="L86" i="4"/>
  <c r="J89" i="11"/>
  <c r="M88" i="11"/>
  <c r="L88" i="11"/>
  <c r="D88" i="10"/>
  <c r="G88" i="10"/>
  <c r="H88" i="10"/>
  <c r="M88" i="10"/>
  <c r="N88" i="10"/>
  <c r="H87" i="10"/>
  <c r="O87" i="10"/>
  <c r="H88" i="8"/>
  <c r="O88" i="8"/>
  <c r="D89" i="8"/>
  <c r="G89" i="8"/>
  <c r="N86" i="8"/>
  <c r="M87" i="8"/>
  <c r="L86" i="7"/>
  <c r="K87" i="7"/>
  <c r="D89" i="7"/>
  <c r="E89" i="7"/>
  <c r="F88" i="7"/>
  <c r="M88" i="7"/>
  <c r="K87" i="6"/>
  <c r="D89" i="5"/>
  <c r="E89" i="5"/>
  <c r="K88" i="5"/>
  <c r="F87" i="4"/>
  <c r="D88" i="4"/>
  <c r="E88" i="4"/>
  <c r="K87" i="4"/>
  <c r="L87" i="4"/>
  <c r="J90" i="11"/>
  <c r="M89" i="11"/>
  <c r="L89" i="11"/>
  <c r="O88" i="10"/>
  <c r="D89" i="10"/>
  <c r="G89" i="10"/>
  <c r="N87" i="8"/>
  <c r="M88" i="8"/>
  <c r="D90" i="8"/>
  <c r="G90" i="8"/>
  <c r="H89" i="8"/>
  <c r="O89" i="8"/>
  <c r="D90" i="7"/>
  <c r="E90" i="7"/>
  <c r="F89" i="7"/>
  <c r="M89" i="7"/>
  <c r="L87" i="7"/>
  <c r="K88" i="7"/>
  <c r="K88" i="6"/>
  <c r="D90" i="5"/>
  <c r="E90" i="5"/>
  <c r="K89" i="5"/>
  <c r="D89" i="4"/>
  <c r="E89" i="4"/>
  <c r="F88" i="4"/>
  <c r="K88" i="4"/>
  <c r="L88" i="4"/>
  <c r="J91" i="11"/>
  <c r="M90" i="11"/>
  <c r="L90" i="11"/>
  <c r="M89" i="10"/>
  <c r="N89" i="10"/>
  <c r="H89" i="10"/>
  <c r="D90" i="10"/>
  <c r="G90" i="10"/>
  <c r="H90" i="8"/>
  <c r="O90" i="8"/>
  <c r="D91" i="8"/>
  <c r="G91" i="8"/>
  <c r="N88" i="8"/>
  <c r="M89" i="8"/>
  <c r="D91" i="7"/>
  <c r="E91" i="7"/>
  <c r="F90" i="7"/>
  <c r="M90" i="7"/>
  <c r="L88" i="7"/>
  <c r="K89" i="7"/>
  <c r="K89" i="6"/>
  <c r="D91" i="5"/>
  <c r="E91" i="5"/>
  <c r="K90" i="5"/>
  <c r="F89" i="4"/>
  <c r="D90" i="4"/>
  <c r="E90" i="4"/>
  <c r="K89" i="4"/>
  <c r="L89" i="4"/>
  <c r="J92" i="11"/>
  <c r="M91" i="11"/>
  <c r="L91" i="11"/>
  <c r="M90" i="10"/>
  <c r="N90" i="10"/>
  <c r="H90" i="10"/>
  <c r="O89" i="10"/>
  <c r="D91" i="10"/>
  <c r="G91" i="10"/>
  <c r="H91" i="10"/>
  <c r="N89" i="8"/>
  <c r="M90" i="8"/>
  <c r="D92" i="8"/>
  <c r="G92" i="8"/>
  <c r="H91" i="8"/>
  <c r="O91" i="8"/>
  <c r="L89" i="7"/>
  <c r="K90" i="7"/>
  <c r="F91" i="7"/>
  <c r="M91" i="7"/>
  <c r="D92" i="7"/>
  <c r="E92" i="7"/>
  <c r="K90" i="6"/>
  <c r="D92" i="5"/>
  <c r="E92" i="5"/>
  <c r="K91" i="5"/>
  <c r="D91" i="4"/>
  <c r="E91" i="4"/>
  <c r="F90" i="4"/>
  <c r="K90" i="4"/>
  <c r="L90" i="4"/>
  <c r="M92" i="11"/>
  <c r="L92" i="11"/>
  <c r="J93" i="11"/>
  <c r="D92" i="10"/>
  <c r="G92" i="10"/>
  <c r="H92" i="10"/>
  <c r="M91" i="10"/>
  <c r="N91" i="10"/>
  <c r="H92" i="8"/>
  <c r="O92" i="8"/>
  <c r="D93" i="8"/>
  <c r="G93" i="8"/>
  <c r="N90" i="8"/>
  <c r="M91" i="8"/>
  <c r="L90" i="7"/>
  <c r="K91" i="7"/>
  <c r="D93" i="7"/>
  <c r="E93" i="7"/>
  <c r="F92" i="7"/>
  <c r="M92" i="7"/>
  <c r="K91" i="6"/>
  <c r="D93" i="5"/>
  <c r="E93" i="5"/>
  <c r="K92" i="5"/>
  <c r="F91" i="4"/>
  <c r="D92" i="4"/>
  <c r="E92" i="4"/>
  <c r="K91" i="4"/>
  <c r="L91" i="4"/>
  <c r="J94" i="11"/>
  <c r="M93" i="11"/>
  <c r="L93" i="11"/>
  <c r="O90" i="10"/>
  <c r="D93" i="10"/>
  <c r="G93" i="10"/>
  <c r="H93" i="10"/>
  <c r="M92" i="10"/>
  <c r="N92" i="10"/>
  <c r="N91" i="8"/>
  <c r="M92" i="8"/>
  <c r="D94" i="8"/>
  <c r="G94" i="8"/>
  <c r="H93" i="8"/>
  <c r="O93" i="8"/>
  <c r="L91" i="7"/>
  <c r="K92" i="7"/>
  <c r="F93" i="7"/>
  <c r="M93" i="7"/>
  <c r="D94" i="7"/>
  <c r="E94" i="7"/>
  <c r="K92" i="6"/>
  <c r="D94" i="5"/>
  <c r="E94" i="5"/>
  <c r="K93" i="5"/>
  <c r="D93" i="4"/>
  <c r="E93" i="4"/>
  <c r="F92" i="4"/>
  <c r="K92" i="4"/>
  <c r="L92" i="4"/>
  <c r="M94" i="11"/>
  <c r="L94" i="11"/>
  <c r="J95" i="11"/>
  <c r="O91" i="10"/>
  <c r="D94" i="10"/>
  <c r="G94" i="10"/>
  <c r="H94" i="10"/>
  <c r="M93" i="10"/>
  <c r="N93" i="10"/>
  <c r="H94" i="8"/>
  <c r="O94" i="8"/>
  <c r="D95" i="8"/>
  <c r="G95" i="8"/>
  <c r="N92" i="8"/>
  <c r="M93" i="8"/>
  <c r="L92" i="7"/>
  <c r="K93" i="7"/>
  <c r="D95" i="7"/>
  <c r="E95" i="7"/>
  <c r="F94" i="7"/>
  <c r="M94" i="7"/>
  <c r="K93" i="6"/>
  <c r="D95" i="5"/>
  <c r="E95" i="5"/>
  <c r="K94" i="5"/>
  <c r="F93" i="4"/>
  <c r="D94" i="4"/>
  <c r="E94" i="4"/>
  <c r="K93" i="4"/>
  <c r="L93" i="4"/>
  <c r="M95" i="11"/>
  <c r="L95" i="11"/>
  <c r="J96" i="11"/>
  <c r="M94" i="10"/>
  <c r="D95" i="10"/>
  <c r="G95" i="10"/>
  <c r="N93" i="8"/>
  <c r="M94" i="8"/>
  <c r="D96" i="8"/>
  <c r="G96" i="8"/>
  <c r="H95" i="8"/>
  <c r="O95" i="8"/>
  <c r="L93" i="7"/>
  <c r="K94" i="7"/>
  <c r="F95" i="7"/>
  <c r="M95" i="7"/>
  <c r="D96" i="7"/>
  <c r="E96" i="7"/>
  <c r="K94" i="6"/>
  <c r="D96" i="5"/>
  <c r="E96" i="5"/>
  <c r="K95" i="5"/>
  <c r="D95" i="4"/>
  <c r="E95" i="4"/>
  <c r="F94" i="4"/>
  <c r="K94" i="4"/>
  <c r="L94" i="4"/>
  <c r="J97" i="11"/>
  <c r="M96" i="11"/>
  <c r="L96" i="11"/>
  <c r="M95" i="10"/>
  <c r="N94" i="10"/>
  <c r="H95" i="10"/>
  <c r="O92" i="10"/>
  <c r="D96" i="10"/>
  <c r="G96" i="10"/>
  <c r="H96" i="8"/>
  <c r="O96" i="8"/>
  <c r="D97" i="8"/>
  <c r="G97" i="8"/>
  <c r="N94" i="8"/>
  <c r="M95" i="8"/>
  <c r="L94" i="7"/>
  <c r="K95" i="7"/>
  <c r="D97" i="7"/>
  <c r="F96" i="7"/>
  <c r="M96" i="7"/>
  <c r="K95" i="6"/>
  <c r="D97" i="5"/>
  <c r="E97" i="5"/>
  <c r="K96" i="5"/>
  <c r="F95" i="4"/>
  <c r="D96" i="4"/>
  <c r="E96" i="4"/>
  <c r="K95" i="4"/>
  <c r="L95" i="4"/>
  <c r="J98" i="11"/>
  <c r="M97" i="11"/>
  <c r="L97" i="11"/>
  <c r="M96" i="10"/>
  <c r="N95" i="10"/>
  <c r="H96" i="10"/>
  <c r="O93" i="10"/>
  <c r="D97" i="10"/>
  <c r="G97" i="10"/>
  <c r="D98" i="8"/>
  <c r="G98" i="8"/>
  <c r="H97" i="8"/>
  <c r="O97" i="8"/>
  <c r="N95" i="8"/>
  <c r="M96" i="8"/>
  <c r="E97" i="7"/>
  <c r="L95" i="7"/>
  <c r="K96" i="7"/>
  <c r="F97" i="7"/>
  <c r="M97" i="7"/>
  <c r="D98" i="7"/>
  <c r="K96" i="6"/>
  <c r="D98" i="5"/>
  <c r="E98" i="5"/>
  <c r="K97" i="5"/>
  <c r="D97" i="4"/>
  <c r="E97" i="4"/>
  <c r="F96" i="4"/>
  <c r="K96" i="4"/>
  <c r="L96" i="4"/>
  <c r="M98" i="11"/>
  <c r="L98" i="11"/>
  <c r="J99" i="11"/>
  <c r="M97" i="10"/>
  <c r="N96" i="10"/>
  <c r="H97" i="10"/>
  <c r="O94" i="10"/>
  <c r="D98" i="10"/>
  <c r="G98" i="10"/>
  <c r="D99" i="8"/>
  <c r="G99" i="8"/>
  <c r="N96" i="8"/>
  <c r="M97" i="8"/>
  <c r="E98" i="7"/>
  <c r="L96" i="7"/>
  <c r="K97" i="7"/>
  <c r="D99" i="7"/>
  <c r="K97" i="6"/>
  <c r="D99" i="5"/>
  <c r="E99" i="5"/>
  <c r="K98" i="5"/>
  <c r="K99" i="5"/>
  <c r="F97" i="4"/>
  <c r="D98" i="4"/>
  <c r="E98" i="4"/>
  <c r="K97" i="4"/>
  <c r="L97" i="4"/>
  <c r="J100" i="11"/>
  <c r="M99" i="11"/>
  <c r="L99" i="11"/>
  <c r="M98" i="10"/>
  <c r="N97" i="10"/>
  <c r="O95" i="10"/>
  <c r="D99" i="10"/>
  <c r="G99" i="10"/>
  <c r="N97" i="8"/>
  <c r="M98" i="8"/>
  <c r="D100" i="8"/>
  <c r="G100" i="8"/>
  <c r="E99" i="7"/>
  <c r="L97" i="7"/>
  <c r="K98" i="7"/>
  <c r="D100" i="7"/>
  <c r="K98" i="6"/>
  <c r="D100" i="5"/>
  <c r="E100" i="5"/>
  <c r="D99" i="4"/>
  <c r="E99" i="4"/>
  <c r="K98" i="4"/>
  <c r="L98" i="4"/>
  <c r="J101" i="11"/>
  <c r="M100" i="11"/>
  <c r="L100" i="11"/>
  <c r="O96" i="10"/>
  <c r="D100" i="10"/>
  <c r="G100" i="10"/>
  <c r="M99" i="10"/>
  <c r="N98" i="10"/>
  <c r="D101" i="8"/>
  <c r="G101" i="8"/>
  <c r="N98" i="8"/>
  <c r="M99" i="8"/>
  <c r="M100" i="8"/>
  <c r="M101" i="8"/>
  <c r="E100" i="7"/>
  <c r="D101" i="7"/>
  <c r="L98" i="7"/>
  <c r="K99" i="7"/>
  <c r="K100" i="7"/>
  <c r="K99" i="6"/>
  <c r="K100" i="6"/>
  <c r="D101" i="5"/>
  <c r="E101" i="5"/>
  <c r="K100" i="5"/>
  <c r="K101" i="5"/>
  <c r="L99" i="4"/>
  <c r="F98" i="4"/>
  <c r="D100" i="4"/>
  <c r="E100" i="4"/>
  <c r="K99" i="4"/>
  <c r="K100" i="4"/>
  <c r="J102" i="11"/>
  <c r="M101" i="11"/>
  <c r="L101" i="11"/>
  <c r="H98" i="10"/>
  <c r="O98" i="10"/>
  <c r="O97" i="10"/>
  <c r="D101" i="10"/>
  <c r="G101" i="10"/>
  <c r="M100" i="10"/>
  <c r="N99" i="10"/>
  <c r="H98" i="8"/>
  <c r="O98" i="8"/>
  <c r="N99" i="8"/>
  <c r="D102" i="8"/>
  <c r="G102" i="8"/>
  <c r="M102" i="8"/>
  <c r="L99" i="7"/>
  <c r="E101" i="7"/>
  <c r="D102" i="7"/>
  <c r="K101" i="6"/>
  <c r="F98" i="7"/>
  <c r="M98" i="7"/>
  <c r="K102" i="6"/>
  <c r="D102" i="5"/>
  <c r="E102" i="5"/>
  <c r="D101" i="4"/>
  <c r="E101" i="4"/>
  <c r="K101" i="4"/>
  <c r="F99" i="4"/>
  <c r="L100" i="4"/>
  <c r="J103" i="11"/>
  <c r="M102" i="11"/>
  <c r="L102" i="11"/>
  <c r="M101" i="10"/>
  <c r="N100" i="10"/>
  <c r="D102" i="10"/>
  <c r="G102" i="10"/>
  <c r="D103" i="8"/>
  <c r="G103" i="8"/>
  <c r="N100" i="8"/>
  <c r="H99" i="8"/>
  <c r="O99" i="8"/>
  <c r="K101" i="7"/>
  <c r="L100" i="7"/>
  <c r="E102" i="7"/>
  <c r="D103" i="7"/>
  <c r="F99" i="7"/>
  <c r="M99" i="7"/>
  <c r="K103" i="6"/>
  <c r="D103" i="5"/>
  <c r="E103" i="5"/>
  <c r="K102" i="5"/>
  <c r="K103" i="5"/>
  <c r="L101" i="4"/>
  <c r="F100" i="4"/>
  <c r="D102" i="4"/>
  <c r="E102" i="4"/>
  <c r="J104" i="11"/>
  <c r="M103" i="11"/>
  <c r="L103" i="11"/>
  <c r="M102" i="10"/>
  <c r="N101" i="10"/>
  <c r="H99" i="10"/>
  <c r="O99" i="10"/>
  <c r="D103" i="10"/>
  <c r="G103" i="10"/>
  <c r="H100" i="8"/>
  <c r="O100" i="8"/>
  <c r="N101" i="8"/>
  <c r="D104" i="8"/>
  <c r="G104" i="8"/>
  <c r="M103" i="8"/>
  <c r="M104" i="8"/>
  <c r="K102" i="7"/>
  <c r="E103" i="7"/>
  <c r="K103" i="7"/>
  <c r="L101" i="7"/>
  <c r="F100" i="7"/>
  <c r="M100" i="7"/>
  <c r="D104" i="7"/>
  <c r="D104" i="6"/>
  <c r="D104" i="5"/>
  <c r="E104" i="5"/>
  <c r="D103" i="4"/>
  <c r="E103" i="4"/>
  <c r="K102" i="4"/>
  <c r="K103" i="4"/>
  <c r="F101" i="4"/>
  <c r="L102" i="4"/>
  <c r="J105" i="11"/>
  <c r="M104" i="11"/>
  <c r="L104" i="11"/>
  <c r="H100" i="10"/>
  <c r="O100" i="10"/>
  <c r="D104" i="10"/>
  <c r="G104" i="10"/>
  <c r="M103" i="10"/>
  <c r="N102" i="10"/>
  <c r="D105" i="8"/>
  <c r="G105" i="8"/>
  <c r="N102" i="8"/>
  <c r="H101" i="8"/>
  <c r="O101" i="8"/>
  <c r="L102" i="7"/>
  <c r="E104" i="7"/>
  <c r="E104" i="6"/>
  <c r="K104" i="6"/>
  <c r="D105" i="7"/>
  <c r="F101" i="7"/>
  <c r="M101" i="7"/>
  <c r="K104" i="7"/>
  <c r="D105" i="6"/>
  <c r="D105" i="5"/>
  <c r="E105" i="5"/>
  <c r="K104" i="5"/>
  <c r="K105" i="5"/>
  <c r="L103" i="4"/>
  <c r="F102" i="4"/>
  <c r="D104" i="4"/>
  <c r="E104" i="4"/>
  <c r="J106" i="11"/>
  <c r="M105" i="11"/>
  <c r="L105" i="11"/>
  <c r="H101" i="10"/>
  <c r="O101" i="10"/>
  <c r="D105" i="10"/>
  <c r="G105" i="10"/>
  <c r="M104" i="10"/>
  <c r="N103" i="10"/>
  <c r="H102" i="8"/>
  <c r="O102" i="8"/>
  <c r="N103" i="8"/>
  <c r="D106" i="8"/>
  <c r="G106" i="8"/>
  <c r="M105" i="8"/>
  <c r="M106" i="8"/>
  <c r="E105" i="7"/>
  <c r="K105" i="7"/>
  <c r="L103" i="7"/>
  <c r="E105" i="6"/>
  <c r="K105" i="6"/>
  <c r="F102" i="7"/>
  <c r="M102" i="7"/>
  <c r="D106" i="7"/>
  <c r="D106" i="5"/>
  <c r="E106" i="5"/>
  <c r="D105" i="4"/>
  <c r="E105" i="4"/>
  <c r="K104" i="4"/>
  <c r="K105" i="4"/>
  <c r="F103" i="4"/>
  <c r="L104" i="4"/>
  <c r="J107" i="11"/>
  <c r="M106" i="11"/>
  <c r="L106" i="11"/>
  <c r="H102" i="10"/>
  <c r="O102" i="10"/>
  <c r="D106" i="10"/>
  <c r="G106" i="10"/>
  <c r="M105" i="10"/>
  <c r="N104" i="10"/>
  <c r="D107" i="8"/>
  <c r="G107" i="8"/>
  <c r="M107" i="8"/>
  <c r="N104" i="8"/>
  <c r="H103" i="8"/>
  <c r="O103" i="8"/>
  <c r="E106" i="7"/>
  <c r="L104" i="7"/>
  <c r="D106" i="6"/>
  <c r="E106" i="6"/>
  <c r="D107" i="7"/>
  <c r="F103" i="7"/>
  <c r="M103" i="7"/>
  <c r="K106" i="7"/>
  <c r="D107" i="6"/>
  <c r="E107" i="6"/>
  <c r="K106" i="6"/>
  <c r="D107" i="5"/>
  <c r="E107" i="5"/>
  <c r="K106" i="5"/>
  <c r="K107" i="5"/>
  <c r="L105" i="4"/>
  <c r="F104" i="4"/>
  <c r="D106" i="4"/>
  <c r="E106" i="4"/>
  <c r="J108" i="11"/>
  <c r="M107" i="11"/>
  <c r="L107" i="11"/>
  <c r="H103" i="10"/>
  <c r="O103" i="10"/>
  <c r="D107" i="10"/>
  <c r="G107" i="10"/>
  <c r="M106" i="10"/>
  <c r="N105" i="10"/>
  <c r="D108" i="8"/>
  <c r="G108" i="8"/>
  <c r="M108" i="8"/>
  <c r="H104" i="8"/>
  <c r="O104" i="8"/>
  <c r="N105" i="8"/>
  <c r="E107" i="7"/>
  <c r="K107" i="7"/>
  <c r="L105" i="7"/>
  <c r="K107" i="6"/>
  <c r="F104" i="7"/>
  <c r="M104" i="7"/>
  <c r="D108" i="7"/>
  <c r="D108" i="6"/>
  <c r="D108" i="5"/>
  <c r="E108" i="5"/>
  <c r="D107" i="4"/>
  <c r="E107" i="4"/>
  <c r="K106" i="4"/>
  <c r="K107" i="4"/>
  <c r="F105" i="4"/>
  <c r="L106" i="4"/>
  <c r="J109" i="11"/>
  <c r="M108" i="11"/>
  <c r="L108" i="11"/>
  <c r="H104" i="10"/>
  <c r="O104" i="10"/>
  <c r="D108" i="10"/>
  <c r="G108" i="10"/>
  <c r="M107" i="10"/>
  <c r="N106" i="10"/>
  <c r="N106" i="8"/>
  <c r="H105" i="8"/>
  <c r="O105" i="8"/>
  <c r="D109" i="8"/>
  <c r="G109" i="8"/>
  <c r="L106" i="7"/>
  <c r="E108" i="7"/>
  <c r="E108" i="6"/>
  <c r="K108" i="6"/>
  <c r="D109" i="7"/>
  <c r="F105" i="7"/>
  <c r="M105" i="7"/>
  <c r="K108" i="7"/>
  <c r="D109" i="6"/>
  <c r="D109" i="5"/>
  <c r="E109" i="5"/>
  <c r="K108" i="5"/>
  <c r="K109" i="5"/>
  <c r="L107" i="4"/>
  <c r="F106" i="4"/>
  <c r="D108" i="4"/>
  <c r="E108" i="4"/>
  <c r="J110" i="11"/>
  <c r="M109" i="11"/>
  <c r="L109" i="11"/>
  <c r="H105" i="10"/>
  <c r="O105" i="10"/>
  <c r="D109" i="10"/>
  <c r="G109" i="10"/>
  <c r="M108" i="10"/>
  <c r="N107" i="10"/>
  <c r="D110" i="8"/>
  <c r="G110" i="8"/>
  <c r="H106" i="8"/>
  <c r="O106" i="8"/>
  <c r="N107" i="8"/>
  <c r="M109" i="8"/>
  <c r="M110" i="8"/>
  <c r="E109" i="7"/>
  <c r="K109" i="7"/>
  <c r="L107" i="7"/>
  <c r="E109" i="6"/>
  <c r="K109" i="6"/>
  <c r="F106" i="7"/>
  <c r="M106" i="7"/>
  <c r="D110" i="7"/>
  <c r="D110" i="5"/>
  <c r="E110" i="5"/>
  <c r="D109" i="4"/>
  <c r="E109" i="4"/>
  <c r="K108" i="4"/>
  <c r="K109" i="4"/>
  <c r="F107" i="4"/>
  <c r="L108" i="4"/>
  <c r="J111" i="11"/>
  <c r="M110" i="11"/>
  <c r="L110" i="11"/>
  <c r="M109" i="10"/>
  <c r="N108" i="10"/>
  <c r="H106" i="10"/>
  <c r="O106" i="10"/>
  <c r="D110" i="10"/>
  <c r="G110" i="10"/>
  <c r="M110" i="10"/>
  <c r="N108" i="8"/>
  <c r="H107" i="8"/>
  <c r="O107" i="8"/>
  <c r="D111" i="8"/>
  <c r="G111" i="8"/>
  <c r="L108" i="7"/>
  <c r="E110" i="7"/>
  <c r="D110" i="6"/>
  <c r="E110" i="6"/>
  <c r="D111" i="7"/>
  <c r="F107" i="7"/>
  <c r="M107" i="7"/>
  <c r="K110" i="7"/>
  <c r="D111" i="6"/>
  <c r="E111" i="6"/>
  <c r="K110" i="6"/>
  <c r="D111" i="5"/>
  <c r="E111" i="5"/>
  <c r="K110" i="5"/>
  <c r="K111" i="5"/>
  <c r="L109" i="4"/>
  <c r="F108" i="4"/>
  <c r="D110" i="4"/>
  <c r="E110" i="4"/>
  <c r="J112" i="11"/>
  <c r="M111" i="11"/>
  <c r="L111" i="11"/>
  <c r="N109" i="10"/>
  <c r="H107" i="10"/>
  <c r="O107" i="10"/>
  <c r="D111" i="10"/>
  <c r="G111" i="10"/>
  <c r="D112" i="8"/>
  <c r="G112" i="8"/>
  <c r="H108" i="8"/>
  <c r="O108" i="8"/>
  <c r="N109" i="8"/>
  <c r="M111" i="8"/>
  <c r="M112" i="8"/>
  <c r="E111" i="7"/>
  <c r="K111" i="7"/>
  <c r="L109" i="7"/>
  <c r="K111" i="6"/>
  <c r="F108" i="7"/>
  <c r="M108" i="7"/>
  <c r="D112" i="7"/>
  <c r="D112" i="6"/>
  <c r="E112" i="6"/>
  <c r="D112" i="5"/>
  <c r="E112" i="5"/>
  <c r="D111" i="4"/>
  <c r="E111" i="4"/>
  <c r="K110" i="4"/>
  <c r="K111" i="4"/>
  <c r="F109" i="4"/>
  <c r="L110" i="4"/>
  <c r="J113" i="11"/>
  <c r="M112" i="11"/>
  <c r="L112" i="11"/>
  <c r="D112" i="10"/>
  <c r="G112" i="10"/>
  <c r="H108" i="10"/>
  <c r="O108" i="10"/>
  <c r="M111" i="10"/>
  <c r="N110" i="10"/>
  <c r="N110" i="8"/>
  <c r="H109" i="8"/>
  <c r="O109" i="8"/>
  <c r="D113" i="8"/>
  <c r="G113" i="8"/>
  <c r="L110" i="7"/>
  <c r="E112" i="7"/>
  <c r="D113" i="7"/>
  <c r="F109" i="7"/>
  <c r="M109" i="7"/>
  <c r="D113" i="6"/>
  <c r="E113" i="6"/>
  <c r="K112" i="6"/>
  <c r="K113" i="6"/>
  <c r="D113" i="5"/>
  <c r="E113" i="5"/>
  <c r="K112" i="5"/>
  <c r="K113" i="5"/>
  <c r="L111" i="4"/>
  <c r="F110" i="4"/>
  <c r="D112" i="4"/>
  <c r="E112" i="4"/>
  <c r="J114" i="11"/>
  <c r="M113" i="11"/>
  <c r="L113" i="11"/>
  <c r="M112" i="10"/>
  <c r="N111" i="10"/>
  <c r="H109" i="10"/>
  <c r="O109" i="10"/>
  <c r="D113" i="10"/>
  <c r="G113" i="10"/>
  <c r="D114" i="8"/>
  <c r="G114" i="8"/>
  <c r="H110" i="8"/>
  <c r="O110" i="8"/>
  <c r="N111" i="8"/>
  <c r="M113" i="8"/>
  <c r="M114" i="8"/>
  <c r="K112" i="7"/>
  <c r="E113" i="7"/>
  <c r="K113" i="7"/>
  <c r="L111" i="7"/>
  <c r="F110" i="7"/>
  <c r="M110" i="7"/>
  <c r="D114" i="6"/>
  <c r="E114" i="6"/>
  <c r="D114" i="5"/>
  <c r="E114" i="5"/>
  <c r="D113" i="4"/>
  <c r="E113" i="4"/>
  <c r="K112" i="4"/>
  <c r="K113" i="4"/>
  <c r="F111" i="4"/>
  <c r="L112" i="4"/>
  <c r="J115" i="11"/>
  <c r="M114" i="11"/>
  <c r="L114" i="11"/>
  <c r="D114" i="10"/>
  <c r="G114" i="10"/>
  <c r="H110" i="10"/>
  <c r="O110" i="10"/>
  <c r="M113" i="10"/>
  <c r="N112" i="10"/>
  <c r="N112" i="8"/>
  <c r="H111" i="8"/>
  <c r="O111" i="8"/>
  <c r="D115" i="8"/>
  <c r="G115" i="8"/>
  <c r="L112" i="7"/>
  <c r="D114" i="7"/>
  <c r="F111" i="7"/>
  <c r="M111" i="7"/>
  <c r="D115" i="6"/>
  <c r="E115" i="6"/>
  <c r="K114" i="6"/>
  <c r="D115" i="5"/>
  <c r="E115" i="5"/>
  <c r="K114" i="5"/>
  <c r="K115" i="5"/>
  <c r="L113" i="4"/>
  <c r="F112" i="4"/>
  <c r="D114" i="4"/>
  <c r="E114" i="4"/>
  <c r="J116" i="11"/>
  <c r="M115" i="11"/>
  <c r="L115" i="11"/>
  <c r="M114" i="10"/>
  <c r="N113" i="10"/>
  <c r="H111" i="10"/>
  <c r="O111" i="10"/>
  <c r="D115" i="10"/>
  <c r="G115" i="10"/>
  <c r="D116" i="8"/>
  <c r="G116" i="8"/>
  <c r="H112" i="8"/>
  <c r="O112" i="8"/>
  <c r="N113" i="8"/>
  <c r="M115" i="8"/>
  <c r="M116" i="8"/>
  <c r="E114" i="7"/>
  <c r="K115" i="6"/>
  <c r="F112" i="7"/>
  <c r="M112" i="7"/>
  <c r="D116" i="6"/>
  <c r="E116" i="6"/>
  <c r="D116" i="5"/>
  <c r="E116" i="5"/>
  <c r="D115" i="4"/>
  <c r="E115" i="4"/>
  <c r="K114" i="4"/>
  <c r="K115" i="4"/>
  <c r="F113" i="4"/>
  <c r="L114" i="4"/>
  <c r="J117" i="11"/>
  <c r="M116" i="11"/>
  <c r="L116" i="11"/>
  <c r="D116" i="10"/>
  <c r="G116" i="10"/>
  <c r="H112" i="10"/>
  <c r="O112" i="10"/>
  <c r="M115" i="10"/>
  <c r="N114" i="10"/>
  <c r="N114" i="8"/>
  <c r="H113" i="8"/>
  <c r="O113" i="8"/>
  <c r="D117" i="8"/>
  <c r="G117" i="8"/>
  <c r="D115" i="7"/>
  <c r="K114" i="7"/>
  <c r="D117" i="6"/>
  <c r="E117" i="6"/>
  <c r="K116" i="6"/>
  <c r="D117" i="5"/>
  <c r="E117" i="5"/>
  <c r="K116" i="5"/>
  <c r="K117" i="5"/>
  <c r="L115" i="4"/>
  <c r="F114" i="4"/>
  <c r="D116" i="4"/>
  <c r="E116" i="4"/>
  <c r="J118" i="11"/>
  <c r="M117" i="11"/>
  <c r="L117" i="11"/>
  <c r="M116" i="10"/>
  <c r="N115" i="10"/>
  <c r="H113" i="10"/>
  <c r="O113" i="10"/>
  <c r="D117" i="10"/>
  <c r="G117" i="10"/>
  <c r="D118" i="8"/>
  <c r="G118" i="8"/>
  <c r="H114" i="8"/>
  <c r="O114" i="8"/>
  <c r="N115" i="8"/>
  <c r="M117" i="8"/>
  <c r="M118" i="8"/>
  <c r="L113" i="7"/>
  <c r="E115" i="7"/>
  <c r="K115" i="7"/>
  <c r="K117" i="6"/>
  <c r="D118" i="6"/>
  <c r="D118" i="5"/>
  <c r="E118" i="5"/>
  <c r="D117" i="4"/>
  <c r="E117" i="4"/>
  <c r="F115" i="4"/>
  <c r="L116" i="4"/>
  <c r="K116" i="4"/>
  <c r="K117" i="4"/>
  <c r="J119" i="11"/>
  <c r="M118" i="11"/>
  <c r="L118" i="11"/>
  <c r="D118" i="10"/>
  <c r="G118" i="10"/>
  <c r="H114" i="10"/>
  <c r="O114" i="10"/>
  <c r="M117" i="10"/>
  <c r="N116" i="10"/>
  <c r="N116" i="8"/>
  <c r="H115" i="8"/>
  <c r="O115" i="8"/>
  <c r="D119" i="8"/>
  <c r="G119" i="8"/>
  <c r="D116" i="7"/>
  <c r="L114" i="7"/>
  <c r="F113" i="7"/>
  <c r="M113" i="7"/>
  <c r="E118" i="6"/>
  <c r="K118" i="6"/>
  <c r="D119" i="6"/>
  <c r="D119" i="5"/>
  <c r="E119" i="5"/>
  <c r="K118" i="5"/>
  <c r="K119" i="5"/>
  <c r="D118" i="4"/>
  <c r="E118" i="4"/>
  <c r="L117" i="4"/>
  <c r="F116" i="4"/>
  <c r="J120" i="11"/>
  <c r="M119" i="11"/>
  <c r="L119" i="11"/>
  <c r="M118" i="10"/>
  <c r="N117" i="10"/>
  <c r="H115" i="10"/>
  <c r="O115" i="10"/>
  <c r="D119" i="10"/>
  <c r="G119" i="10"/>
  <c r="D120" i="8"/>
  <c r="G120" i="8"/>
  <c r="H116" i="8"/>
  <c r="O116" i="8"/>
  <c r="N117" i="8"/>
  <c r="M119" i="8"/>
  <c r="M120" i="8"/>
  <c r="E116" i="7"/>
  <c r="F114" i="7"/>
  <c r="M114" i="7"/>
  <c r="E119" i="6"/>
  <c r="K119" i="6"/>
  <c r="D120" i="6"/>
  <c r="E120" i="6"/>
  <c r="D120" i="5"/>
  <c r="E120" i="5"/>
  <c r="K120" i="5"/>
  <c r="D119" i="4"/>
  <c r="E119" i="4"/>
  <c r="K118" i="4"/>
  <c r="K119" i="4"/>
  <c r="F117" i="4"/>
  <c r="L118" i="4"/>
  <c r="J121" i="11"/>
  <c r="M120" i="11"/>
  <c r="L120" i="11"/>
  <c r="D120" i="10"/>
  <c r="G120" i="10"/>
  <c r="H116" i="10"/>
  <c r="O116" i="10"/>
  <c r="M119" i="10"/>
  <c r="N118" i="10"/>
  <c r="N118" i="8"/>
  <c r="H117" i="8"/>
  <c r="O117" i="8"/>
  <c r="D121" i="8"/>
  <c r="G121" i="8"/>
  <c r="D117" i="7"/>
  <c r="K116" i="7"/>
  <c r="L115" i="7"/>
  <c r="F115" i="7"/>
  <c r="M115" i="7"/>
  <c r="D121" i="6"/>
  <c r="E121" i="6"/>
  <c r="K120" i="6"/>
  <c r="D121" i="5"/>
  <c r="E121" i="5"/>
  <c r="K121" i="5"/>
  <c r="L119" i="4"/>
  <c r="F118" i="4"/>
  <c r="D120" i="4"/>
  <c r="E120" i="4"/>
  <c r="J122" i="11"/>
  <c r="M121" i="11"/>
  <c r="L121" i="11"/>
  <c r="M120" i="10"/>
  <c r="N119" i="10"/>
  <c r="H117" i="10"/>
  <c r="O117" i="10"/>
  <c r="D121" i="10"/>
  <c r="G121" i="10"/>
  <c r="D122" i="8"/>
  <c r="G122" i="8"/>
  <c r="H118" i="8"/>
  <c r="O118" i="8"/>
  <c r="N119" i="8"/>
  <c r="M121" i="8"/>
  <c r="M122" i="8"/>
  <c r="E117" i="7"/>
  <c r="K121" i="6"/>
  <c r="D122" i="6"/>
  <c r="E122" i="6"/>
  <c r="D122" i="5"/>
  <c r="E122" i="5"/>
  <c r="D121" i="4"/>
  <c r="E121" i="4"/>
  <c r="K120" i="4"/>
  <c r="K121" i="4"/>
  <c r="F119" i="4"/>
  <c r="L120" i="4"/>
  <c r="J123" i="11"/>
  <c r="M122" i="11"/>
  <c r="L122" i="11"/>
  <c r="D122" i="10"/>
  <c r="G122" i="10"/>
  <c r="H118" i="10"/>
  <c r="H119" i="10"/>
  <c r="M121" i="10"/>
  <c r="N120" i="10"/>
  <c r="N120" i="8"/>
  <c r="H119" i="8"/>
  <c r="O119" i="8"/>
  <c r="D123" i="8"/>
  <c r="G123" i="8"/>
  <c r="D118" i="7"/>
  <c r="K117" i="7"/>
  <c r="L116" i="7"/>
  <c r="D123" i="6"/>
  <c r="E123" i="6"/>
  <c r="K122" i="6"/>
  <c r="D123" i="5"/>
  <c r="E123" i="5"/>
  <c r="K122" i="5"/>
  <c r="K123" i="5"/>
  <c r="L121" i="4"/>
  <c r="F120" i="4"/>
  <c r="D122" i="4"/>
  <c r="E122" i="4"/>
  <c r="J124" i="11"/>
  <c r="M123" i="11"/>
  <c r="L123" i="11"/>
  <c r="H120" i="10"/>
  <c r="M122" i="10"/>
  <c r="N121" i="10"/>
  <c r="O118" i="10"/>
  <c r="D123" i="10"/>
  <c r="G123" i="10"/>
  <c r="D124" i="8"/>
  <c r="G124" i="8"/>
  <c r="H120" i="8"/>
  <c r="O120" i="8"/>
  <c r="N121" i="8"/>
  <c r="M123" i="8"/>
  <c r="F116" i="7"/>
  <c r="M116" i="7"/>
  <c r="E118" i="7"/>
  <c r="K123" i="6"/>
  <c r="D124" i="6"/>
  <c r="E124" i="6"/>
  <c r="D124" i="5"/>
  <c r="E124" i="5"/>
  <c r="D123" i="4"/>
  <c r="E123" i="4"/>
  <c r="K122" i="4"/>
  <c r="K123" i="4"/>
  <c r="F121" i="4"/>
  <c r="L122" i="4"/>
  <c r="J125" i="11"/>
  <c r="M124" i="11"/>
  <c r="L124" i="11"/>
  <c r="M124" i="8"/>
  <c r="H121" i="10"/>
  <c r="O119" i="10"/>
  <c r="D124" i="10"/>
  <c r="G124" i="10"/>
  <c r="O120" i="10"/>
  <c r="M123" i="10"/>
  <c r="N122" i="10"/>
  <c r="N122" i="8"/>
  <c r="H121" i="8"/>
  <c r="O121" i="8"/>
  <c r="D125" i="8"/>
  <c r="G125" i="8"/>
  <c r="D119" i="7"/>
  <c r="K118" i="7"/>
  <c r="L117" i="7"/>
  <c r="D125" i="6"/>
  <c r="E125" i="6"/>
  <c r="K124" i="6"/>
  <c r="K125" i="6"/>
  <c r="D125" i="5"/>
  <c r="E125" i="5"/>
  <c r="K124" i="5"/>
  <c r="K125" i="5"/>
  <c r="L123" i="4"/>
  <c r="F122" i="4"/>
  <c r="D124" i="4"/>
  <c r="E124" i="4"/>
  <c r="J126" i="11"/>
  <c r="M125" i="11"/>
  <c r="L125" i="11"/>
  <c r="H122" i="10"/>
  <c r="M124" i="10"/>
  <c r="N123" i="10"/>
  <c r="O121" i="10"/>
  <c r="D125" i="10"/>
  <c r="G125" i="10"/>
  <c r="D126" i="8"/>
  <c r="G126" i="8"/>
  <c r="H122" i="8"/>
  <c r="O122" i="8"/>
  <c r="N123" i="8"/>
  <c r="M125" i="8"/>
  <c r="F117" i="7"/>
  <c r="M117" i="7"/>
  <c r="E119" i="7"/>
  <c r="D126" i="6"/>
  <c r="E126" i="6"/>
  <c r="D126" i="5"/>
  <c r="E126" i="5"/>
  <c r="D125" i="4"/>
  <c r="E125" i="4"/>
  <c r="K124" i="4"/>
  <c r="K125" i="4"/>
  <c r="F123" i="4"/>
  <c r="L124" i="4"/>
  <c r="J127" i="11"/>
  <c r="M126" i="11"/>
  <c r="L126" i="11"/>
  <c r="M126" i="8"/>
  <c r="H123" i="10"/>
  <c r="D126" i="10"/>
  <c r="G126" i="10"/>
  <c r="M125" i="10"/>
  <c r="M126" i="10"/>
  <c r="N124" i="8"/>
  <c r="H123" i="8"/>
  <c r="O123" i="8"/>
  <c r="D127" i="8"/>
  <c r="G127" i="8"/>
  <c r="D120" i="7"/>
  <c r="K119" i="7"/>
  <c r="L118" i="7"/>
  <c r="F118" i="7"/>
  <c r="M118" i="7"/>
  <c r="D127" i="6"/>
  <c r="E127" i="6"/>
  <c r="K126" i="6"/>
  <c r="D127" i="5"/>
  <c r="E127" i="5"/>
  <c r="K126" i="5"/>
  <c r="K127" i="5"/>
  <c r="L125" i="4"/>
  <c r="F124" i="4"/>
  <c r="D126" i="4"/>
  <c r="E126" i="4"/>
  <c r="J128" i="11"/>
  <c r="M127" i="11"/>
  <c r="L127" i="11"/>
  <c r="N124" i="10"/>
  <c r="N125" i="10"/>
  <c r="O122" i="10"/>
  <c r="O123" i="10"/>
  <c r="D127" i="10"/>
  <c r="G127" i="10"/>
  <c r="D128" i="8"/>
  <c r="G128" i="8"/>
  <c r="H124" i="8"/>
  <c r="O124" i="8"/>
  <c r="N125" i="8"/>
  <c r="M127" i="8"/>
  <c r="E120" i="7"/>
  <c r="K127" i="6"/>
  <c r="D128" i="6"/>
  <c r="E128" i="6"/>
  <c r="D128" i="5"/>
  <c r="E128" i="5"/>
  <c r="D127" i="4"/>
  <c r="E127" i="4"/>
  <c r="K126" i="4"/>
  <c r="K127" i="4"/>
  <c r="F125" i="4"/>
  <c r="L126" i="4"/>
  <c r="J129" i="11"/>
  <c r="M128" i="11"/>
  <c r="L128" i="11"/>
  <c r="M128" i="8"/>
  <c r="H124" i="10"/>
  <c r="H125" i="10"/>
  <c r="D128" i="10"/>
  <c r="G128" i="10"/>
  <c r="M127" i="10"/>
  <c r="M128" i="10"/>
  <c r="N126" i="8"/>
  <c r="H125" i="8"/>
  <c r="O125" i="8"/>
  <c r="D129" i="8"/>
  <c r="G129" i="8"/>
  <c r="D121" i="7"/>
  <c r="K120" i="7"/>
  <c r="L119" i="7"/>
  <c r="F119" i="7"/>
  <c r="M119" i="7"/>
  <c r="D129" i="6"/>
  <c r="E129" i="6"/>
  <c r="K128" i="6"/>
  <c r="D129" i="5"/>
  <c r="E129" i="5"/>
  <c r="K128" i="5"/>
  <c r="K129" i="5"/>
  <c r="L127" i="4"/>
  <c r="F126" i="4"/>
  <c r="D128" i="4"/>
  <c r="E128" i="4"/>
  <c r="J130" i="11"/>
  <c r="M129" i="11"/>
  <c r="L129" i="11"/>
  <c r="N126" i="10"/>
  <c r="N127" i="10"/>
  <c r="O124" i="10"/>
  <c r="D129" i="10"/>
  <c r="G129" i="10"/>
  <c r="O125" i="10"/>
  <c r="D130" i="8"/>
  <c r="G130" i="8"/>
  <c r="H126" i="8"/>
  <c r="O126" i="8"/>
  <c r="N127" i="8"/>
  <c r="M129" i="8"/>
  <c r="E121" i="7"/>
  <c r="K129" i="6"/>
  <c r="D130" i="6"/>
  <c r="D130" i="5"/>
  <c r="E130" i="5"/>
  <c r="D129" i="4"/>
  <c r="E129" i="4"/>
  <c r="K128" i="4"/>
  <c r="K129" i="4"/>
  <c r="F127" i="4"/>
  <c r="L128" i="4"/>
  <c r="J131" i="11"/>
  <c r="M130" i="11"/>
  <c r="L130" i="11"/>
  <c r="M130" i="8"/>
  <c r="H126" i="10"/>
  <c r="O126" i="10"/>
  <c r="D130" i="10"/>
  <c r="G130" i="10"/>
  <c r="M129" i="10"/>
  <c r="M130" i="10"/>
  <c r="N128" i="8"/>
  <c r="H127" i="8"/>
  <c r="O127" i="8"/>
  <c r="D131" i="8"/>
  <c r="G131" i="8"/>
  <c r="K121" i="7"/>
  <c r="L120" i="7"/>
  <c r="F120" i="7"/>
  <c r="M120" i="7"/>
  <c r="D122" i="7"/>
  <c r="E130" i="6"/>
  <c r="K130" i="6"/>
  <c r="D131" i="6"/>
  <c r="D131" i="5"/>
  <c r="E131" i="5"/>
  <c r="K130" i="5"/>
  <c r="K131" i="5"/>
  <c r="L129" i="4"/>
  <c r="F128" i="4"/>
  <c r="D130" i="4"/>
  <c r="E130" i="4"/>
  <c r="J132" i="11"/>
  <c r="M131" i="11"/>
  <c r="L131" i="11"/>
  <c r="N128" i="10"/>
  <c r="N129" i="10"/>
  <c r="D131" i="10"/>
  <c r="G131" i="10"/>
  <c r="H127" i="10"/>
  <c r="O127" i="10"/>
  <c r="D132" i="8"/>
  <c r="G132" i="8"/>
  <c r="H128" i="8"/>
  <c r="O128" i="8"/>
  <c r="N129" i="8"/>
  <c r="M131" i="8"/>
  <c r="M132" i="8"/>
  <c r="E122" i="7"/>
  <c r="E131" i="6"/>
  <c r="K131" i="6"/>
  <c r="D132" i="6"/>
  <c r="E132" i="6"/>
  <c r="D132" i="5"/>
  <c r="E132" i="5"/>
  <c r="D131" i="4"/>
  <c r="E131" i="4"/>
  <c r="K130" i="4"/>
  <c r="K131" i="4"/>
  <c r="F129" i="4"/>
  <c r="L130" i="4"/>
  <c r="J133" i="11"/>
  <c r="M132" i="11"/>
  <c r="L132" i="11"/>
  <c r="H128" i="10"/>
  <c r="O128" i="10"/>
  <c r="D132" i="10"/>
  <c r="G132" i="10"/>
  <c r="M131" i="10"/>
  <c r="N130" i="8"/>
  <c r="H129" i="8"/>
  <c r="O129" i="8"/>
  <c r="D133" i="8"/>
  <c r="G133" i="8"/>
  <c r="D123" i="7"/>
  <c r="K122" i="7"/>
  <c r="L121" i="7"/>
  <c r="F121" i="7"/>
  <c r="M121" i="7"/>
  <c r="D133" i="6"/>
  <c r="E133" i="6"/>
  <c r="K132" i="6"/>
  <c r="D133" i="5"/>
  <c r="E133" i="5"/>
  <c r="K132" i="5"/>
  <c r="K133" i="5"/>
  <c r="L131" i="4"/>
  <c r="F130" i="4"/>
  <c r="D132" i="4"/>
  <c r="E132" i="4"/>
  <c r="J134" i="11"/>
  <c r="M133" i="11"/>
  <c r="L133" i="11"/>
  <c r="M132" i="10"/>
  <c r="N130" i="10"/>
  <c r="N131" i="10"/>
  <c r="D133" i="10"/>
  <c r="G133" i="10"/>
  <c r="H129" i="10"/>
  <c r="O129" i="10"/>
  <c r="D134" i="8"/>
  <c r="G134" i="8"/>
  <c r="H130" i="8"/>
  <c r="O130" i="8"/>
  <c r="N131" i="8"/>
  <c r="M133" i="8"/>
  <c r="M134" i="8"/>
  <c r="E123" i="7"/>
  <c r="K133" i="6"/>
  <c r="D134" i="6"/>
  <c r="E134" i="6"/>
  <c r="D134" i="5"/>
  <c r="E134" i="5"/>
  <c r="D133" i="4"/>
  <c r="E133" i="4"/>
  <c r="K132" i="4"/>
  <c r="K133" i="4"/>
  <c r="F131" i="4"/>
  <c r="L132" i="4"/>
  <c r="J135" i="11"/>
  <c r="M134" i="11"/>
  <c r="L134" i="11"/>
  <c r="H130" i="10"/>
  <c r="O130" i="10"/>
  <c r="D134" i="10"/>
  <c r="G134" i="10"/>
  <c r="M133" i="10"/>
  <c r="N132" i="8"/>
  <c r="H131" i="8"/>
  <c r="O131" i="8"/>
  <c r="D135" i="8"/>
  <c r="G135" i="8"/>
  <c r="D124" i="7"/>
  <c r="K123" i="7"/>
  <c r="L122" i="7"/>
  <c r="F122" i="7"/>
  <c r="M122" i="7"/>
  <c r="D135" i="6"/>
  <c r="E135" i="6"/>
  <c r="K134" i="6"/>
  <c r="D135" i="5"/>
  <c r="E135" i="5"/>
  <c r="K134" i="5"/>
  <c r="K135" i="5"/>
  <c r="L133" i="4"/>
  <c r="F132" i="4"/>
  <c r="D134" i="4"/>
  <c r="E134" i="4"/>
  <c r="K134" i="4"/>
  <c r="J136" i="11"/>
  <c r="M135" i="11"/>
  <c r="L135" i="11"/>
  <c r="M134" i="10"/>
  <c r="N132" i="10"/>
  <c r="N133" i="10"/>
  <c r="D135" i="10"/>
  <c r="G135" i="10"/>
  <c r="H131" i="10"/>
  <c r="O131" i="10"/>
  <c r="D136" i="8"/>
  <c r="G136" i="8"/>
  <c r="H132" i="8"/>
  <c r="O132" i="8"/>
  <c r="N133" i="8"/>
  <c r="M135" i="8"/>
  <c r="M136" i="8"/>
  <c r="E124" i="7"/>
  <c r="K135" i="6"/>
  <c r="D136" i="6"/>
  <c r="E136" i="6"/>
  <c r="D136" i="5"/>
  <c r="E136" i="5"/>
  <c r="F133" i="4"/>
  <c r="L134" i="4"/>
  <c r="D135" i="4"/>
  <c r="E135" i="4"/>
  <c r="K135" i="4"/>
  <c r="J137" i="11"/>
  <c r="M136" i="11"/>
  <c r="L136" i="11"/>
  <c r="H132" i="10"/>
  <c r="O132" i="10"/>
  <c r="D136" i="10"/>
  <c r="G136" i="10"/>
  <c r="M135" i="10"/>
  <c r="N134" i="8"/>
  <c r="H133" i="8"/>
  <c r="O133" i="8"/>
  <c r="D137" i="8"/>
  <c r="G137" i="8"/>
  <c r="D125" i="7"/>
  <c r="K124" i="7"/>
  <c r="L123" i="7"/>
  <c r="F123" i="7"/>
  <c r="M123" i="7"/>
  <c r="D137" i="6"/>
  <c r="E137" i="6"/>
  <c r="K136" i="6"/>
  <c r="D137" i="5"/>
  <c r="E137" i="5"/>
  <c r="K136" i="5"/>
  <c r="K137" i="5"/>
  <c r="L135" i="4"/>
  <c r="F134" i="4"/>
  <c r="D136" i="4"/>
  <c r="E136" i="4"/>
  <c r="J138" i="11"/>
  <c r="M137" i="11"/>
  <c r="L137" i="11"/>
  <c r="M136" i="10"/>
  <c r="N134" i="10"/>
  <c r="N135" i="10"/>
  <c r="D137" i="10"/>
  <c r="G137" i="10"/>
  <c r="H133" i="10"/>
  <c r="O133" i="10"/>
  <c r="D138" i="8"/>
  <c r="G138" i="8"/>
  <c r="H134" i="8"/>
  <c r="O134" i="8"/>
  <c r="N135" i="8"/>
  <c r="M137" i="8"/>
  <c r="M138" i="8"/>
  <c r="E125" i="7"/>
  <c r="K137" i="6"/>
  <c r="D138" i="6"/>
  <c r="E138" i="6"/>
  <c r="D138" i="5"/>
  <c r="E138" i="5"/>
  <c r="K138" i="5"/>
  <c r="D137" i="4"/>
  <c r="E137" i="4"/>
  <c r="K136" i="4"/>
  <c r="K137" i="4"/>
  <c r="F135" i="4"/>
  <c r="L136" i="4"/>
  <c r="J139" i="11"/>
  <c r="M138" i="11"/>
  <c r="L138" i="11"/>
  <c r="H134" i="10"/>
  <c r="O134" i="10"/>
  <c r="D138" i="10"/>
  <c r="G138" i="10"/>
  <c r="M137" i="10"/>
  <c r="N136" i="8"/>
  <c r="H135" i="8"/>
  <c r="O135" i="8"/>
  <c r="D139" i="8"/>
  <c r="G139" i="8"/>
  <c r="D126" i="7"/>
  <c r="K125" i="7"/>
  <c r="L124" i="7"/>
  <c r="F124" i="7"/>
  <c r="M124" i="7"/>
  <c r="D139" i="6"/>
  <c r="E139" i="6"/>
  <c r="K138" i="6"/>
  <c r="D139" i="5"/>
  <c r="E139" i="5"/>
  <c r="K139" i="5"/>
  <c r="L137" i="4"/>
  <c r="F136" i="4"/>
  <c r="D138" i="4"/>
  <c r="E138" i="4"/>
  <c r="J140" i="11"/>
  <c r="M139" i="11"/>
  <c r="L139" i="11"/>
  <c r="M138" i="10"/>
  <c r="N136" i="10"/>
  <c r="N137" i="10"/>
  <c r="D139" i="10"/>
  <c r="G139" i="10"/>
  <c r="H135" i="10"/>
  <c r="O135" i="10"/>
  <c r="D140" i="8"/>
  <c r="G140" i="8"/>
  <c r="H136" i="8"/>
  <c r="O136" i="8"/>
  <c r="N137" i="8"/>
  <c r="M139" i="8"/>
  <c r="M140" i="8"/>
  <c r="E126" i="7"/>
  <c r="K139" i="6"/>
  <c r="D140" i="6"/>
  <c r="E140" i="6"/>
  <c r="D140" i="5"/>
  <c r="E140" i="5"/>
  <c r="D139" i="4"/>
  <c r="E139" i="4"/>
  <c r="K138" i="4"/>
  <c r="K139" i="4"/>
  <c r="F137" i="4"/>
  <c r="L138" i="4"/>
  <c r="J141" i="11"/>
  <c r="M140" i="11"/>
  <c r="L140" i="11"/>
  <c r="H136" i="10"/>
  <c r="O136" i="10"/>
  <c r="D140" i="10"/>
  <c r="G140" i="10"/>
  <c r="M139" i="10"/>
  <c r="N138" i="8"/>
  <c r="H137" i="8"/>
  <c r="O137" i="8"/>
  <c r="D141" i="8"/>
  <c r="G141" i="8"/>
  <c r="D127" i="7"/>
  <c r="K126" i="7"/>
  <c r="L125" i="7"/>
  <c r="F125" i="7"/>
  <c r="M125" i="7"/>
  <c r="D141" i="6"/>
  <c r="E141" i="6"/>
  <c r="K140" i="6"/>
  <c r="D141" i="5"/>
  <c r="E141" i="5"/>
  <c r="K140" i="5"/>
  <c r="K141" i="5"/>
  <c r="L139" i="4"/>
  <c r="F138" i="4"/>
  <c r="D140" i="4"/>
  <c r="E140" i="4"/>
  <c r="J142" i="11"/>
  <c r="M141" i="11"/>
  <c r="L141" i="11"/>
  <c r="M140" i="10"/>
  <c r="N138" i="10"/>
  <c r="N139" i="10"/>
  <c r="D141" i="10"/>
  <c r="G141" i="10"/>
  <c r="H137" i="10"/>
  <c r="O137" i="10"/>
  <c r="D142" i="8"/>
  <c r="G142" i="8"/>
  <c r="H138" i="8"/>
  <c r="O138" i="8"/>
  <c r="N139" i="8"/>
  <c r="M141" i="8"/>
  <c r="M142" i="8"/>
  <c r="E127" i="7"/>
  <c r="K141" i="6"/>
  <c r="D142" i="6"/>
  <c r="E142" i="6"/>
  <c r="D142" i="5"/>
  <c r="E142" i="5"/>
  <c r="D141" i="4"/>
  <c r="E141" i="4"/>
  <c r="K140" i="4"/>
  <c r="K141" i="4"/>
  <c r="F139" i="4"/>
  <c r="L140" i="4"/>
  <c r="J143" i="11"/>
  <c r="M142" i="11"/>
  <c r="L142" i="11"/>
  <c r="H138" i="10"/>
  <c r="O138" i="10"/>
  <c r="D142" i="10"/>
  <c r="G142" i="10"/>
  <c r="M141" i="10"/>
  <c r="N140" i="8"/>
  <c r="H139" i="8"/>
  <c r="O139" i="8"/>
  <c r="D143" i="8"/>
  <c r="G143" i="8"/>
  <c r="D128" i="7"/>
  <c r="K127" i="7"/>
  <c r="L126" i="7"/>
  <c r="F126" i="7"/>
  <c r="M126" i="7"/>
  <c r="D143" i="6"/>
  <c r="E143" i="6"/>
  <c r="K142" i="6"/>
  <c r="D143" i="5"/>
  <c r="E143" i="5"/>
  <c r="K142" i="5"/>
  <c r="K143" i="5"/>
  <c r="L141" i="4"/>
  <c r="F140" i="4"/>
  <c r="D142" i="4"/>
  <c r="E142" i="4"/>
  <c r="J144" i="11"/>
  <c r="M143" i="11"/>
  <c r="L143" i="11"/>
  <c r="M142" i="10"/>
  <c r="N140" i="10"/>
  <c r="N141" i="10"/>
  <c r="D143" i="10"/>
  <c r="G143" i="10"/>
  <c r="H139" i="10"/>
  <c r="O139" i="10"/>
  <c r="D144" i="8"/>
  <c r="G144" i="8"/>
  <c r="H140" i="8"/>
  <c r="O140" i="8"/>
  <c r="N141" i="8"/>
  <c r="M143" i="8"/>
  <c r="M144" i="8"/>
  <c r="E128" i="7"/>
  <c r="K143" i="6"/>
  <c r="D144" i="6"/>
  <c r="E144" i="6"/>
  <c r="D144" i="5"/>
  <c r="E144" i="5"/>
  <c r="D143" i="4"/>
  <c r="E143" i="4"/>
  <c r="K142" i="4"/>
  <c r="K143" i="4"/>
  <c r="F141" i="4"/>
  <c r="L142" i="4"/>
  <c r="J145" i="11"/>
  <c r="M144" i="11"/>
  <c r="L144" i="11"/>
  <c r="H140" i="10"/>
  <c r="O140" i="10"/>
  <c r="D144" i="10"/>
  <c r="G144" i="10"/>
  <c r="M143" i="10"/>
  <c r="D145" i="8"/>
  <c r="G145" i="8"/>
  <c r="M145" i="8"/>
  <c r="N142" i="8"/>
  <c r="H141" i="8"/>
  <c r="O141" i="8"/>
  <c r="D129" i="7"/>
  <c r="K128" i="7"/>
  <c r="L127" i="7"/>
  <c r="F127" i="7"/>
  <c r="M127" i="7"/>
  <c r="D145" i="6"/>
  <c r="E145" i="6"/>
  <c r="K144" i="6"/>
  <c r="D145" i="5"/>
  <c r="E145" i="5"/>
  <c r="K144" i="5"/>
  <c r="K145" i="5"/>
  <c r="L143" i="4"/>
  <c r="F142" i="4"/>
  <c r="D144" i="4"/>
  <c r="E144" i="4"/>
  <c r="K144" i="4"/>
  <c r="J146" i="11"/>
  <c r="M145" i="11"/>
  <c r="L145" i="11"/>
  <c r="M144" i="10"/>
  <c r="N142" i="10"/>
  <c r="N143" i="10"/>
  <c r="D145" i="10"/>
  <c r="G145" i="10"/>
  <c r="H141" i="10"/>
  <c r="O141" i="10"/>
  <c r="H142" i="8"/>
  <c r="O142" i="8"/>
  <c r="N143" i="8"/>
  <c r="D146" i="8"/>
  <c r="G146" i="8"/>
  <c r="E129" i="7"/>
  <c r="K145" i="6"/>
  <c r="D146" i="6"/>
  <c r="E146" i="6"/>
  <c r="D146" i="5"/>
  <c r="E146" i="5"/>
  <c r="F143" i="4"/>
  <c r="L144" i="4"/>
  <c r="D145" i="4"/>
  <c r="E145" i="4"/>
  <c r="J147" i="11"/>
  <c r="M146" i="11"/>
  <c r="L146" i="11"/>
  <c r="H142" i="10"/>
  <c r="O142" i="10"/>
  <c r="D146" i="10"/>
  <c r="G146" i="10"/>
  <c r="M145" i="10"/>
  <c r="N144" i="8"/>
  <c r="H143" i="8"/>
  <c r="O143" i="8"/>
  <c r="D147" i="8"/>
  <c r="G147" i="8"/>
  <c r="M146" i="8"/>
  <c r="M147" i="8"/>
  <c r="D130" i="7"/>
  <c r="K129" i="7"/>
  <c r="L128" i="7"/>
  <c r="D147" i="6"/>
  <c r="E147" i="6"/>
  <c r="K146" i="6"/>
  <c r="D147" i="5"/>
  <c r="E147" i="5"/>
  <c r="K146" i="5"/>
  <c r="K147" i="5"/>
  <c r="D146" i="4"/>
  <c r="E146" i="4"/>
  <c r="L145" i="4"/>
  <c r="F144" i="4"/>
  <c r="K145" i="4"/>
  <c r="K146" i="4"/>
  <c r="J148" i="11"/>
  <c r="M147" i="11"/>
  <c r="L147" i="11"/>
  <c r="M146" i="10"/>
  <c r="N144" i="10"/>
  <c r="N145" i="10"/>
  <c r="D147" i="10"/>
  <c r="G147" i="10"/>
  <c r="H143" i="10"/>
  <c r="O143" i="10"/>
  <c r="D148" i="8"/>
  <c r="G148" i="8"/>
  <c r="N145" i="8"/>
  <c r="H144" i="8"/>
  <c r="O144" i="8"/>
  <c r="F128" i="7"/>
  <c r="M128" i="7"/>
  <c r="E130" i="7"/>
  <c r="K147" i="6"/>
  <c r="D148" i="6"/>
  <c r="E148" i="6"/>
  <c r="D148" i="5"/>
  <c r="E148" i="5"/>
  <c r="F145" i="4"/>
  <c r="L146" i="4"/>
  <c r="D147" i="4"/>
  <c r="E147" i="4"/>
  <c r="K147" i="4"/>
  <c r="J149" i="11"/>
  <c r="M148" i="11"/>
  <c r="L148" i="11"/>
  <c r="H144" i="10"/>
  <c r="O144" i="10"/>
  <c r="D148" i="10"/>
  <c r="G148" i="10"/>
  <c r="M147" i="10"/>
  <c r="H145" i="8"/>
  <c r="O145" i="8"/>
  <c r="N146" i="8"/>
  <c r="D149" i="8"/>
  <c r="G149" i="8"/>
  <c r="M148" i="8"/>
  <c r="M149" i="8"/>
  <c r="D131" i="7"/>
  <c r="K130" i="7"/>
  <c r="L129" i="7"/>
  <c r="D149" i="6"/>
  <c r="E149" i="6"/>
  <c r="K148" i="6"/>
  <c r="D149" i="5"/>
  <c r="E149" i="5"/>
  <c r="K148" i="5"/>
  <c r="K149" i="5"/>
  <c r="L147" i="4"/>
  <c r="F146" i="4"/>
  <c r="D148" i="4"/>
  <c r="E148" i="4"/>
  <c r="J150" i="11"/>
  <c r="M149" i="11"/>
  <c r="L149" i="11"/>
  <c r="M148" i="10"/>
  <c r="N146" i="10"/>
  <c r="N147" i="10"/>
  <c r="D149" i="10"/>
  <c r="G149" i="10"/>
  <c r="H145" i="10"/>
  <c r="O145" i="10"/>
  <c r="N147" i="8"/>
  <c r="H146" i="8"/>
  <c r="O146" i="8"/>
  <c r="D150" i="8"/>
  <c r="G150" i="8"/>
  <c r="M150" i="8"/>
  <c r="F129" i="7"/>
  <c r="M129" i="7"/>
  <c r="E131" i="7"/>
  <c r="K149" i="6"/>
  <c r="D150" i="6"/>
  <c r="E150" i="6"/>
  <c r="D150" i="5"/>
  <c r="E150" i="5"/>
  <c r="D149" i="4"/>
  <c r="E149" i="4"/>
  <c r="K148" i="4"/>
  <c r="K149" i="4"/>
  <c r="F147" i="4"/>
  <c r="L148" i="4"/>
  <c r="J151" i="11"/>
  <c r="M150" i="11"/>
  <c r="L150" i="11"/>
  <c r="H146" i="10"/>
  <c r="O146" i="10"/>
  <c r="D150" i="10"/>
  <c r="G150" i="10"/>
  <c r="M149" i="10"/>
  <c r="D151" i="8"/>
  <c r="G151" i="8"/>
  <c r="H147" i="8"/>
  <c r="O147" i="8"/>
  <c r="N148" i="8"/>
  <c r="D132" i="7"/>
  <c r="K131" i="7"/>
  <c r="L130" i="7"/>
  <c r="D151" i="6"/>
  <c r="E151" i="6"/>
  <c r="K150" i="6"/>
  <c r="D151" i="5"/>
  <c r="E151" i="5"/>
  <c r="K150" i="5"/>
  <c r="K151" i="5"/>
  <c r="L149" i="4"/>
  <c r="F148" i="4"/>
  <c r="D150" i="4"/>
  <c r="E150" i="4"/>
  <c r="J152" i="11"/>
  <c r="M151" i="11"/>
  <c r="L151" i="11"/>
  <c r="M150" i="10"/>
  <c r="N148" i="10"/>
  <c r="N149" i="10"/>
  <c r="D151" i="10"/>
  <c r="G151" i="10"/>
  <c r="M151" i="10"/>
  <c r="H147" i="10"/>
  <c r="O147" i="10"/>
  <c r="N149" i="8"/>
  <c r="H148" i="8"/>
  <c r="O148" i="8"/>
  <c r="D152" i="8"/>
  <c r="G152" i="8"/>
  <c r="M151" i="8"/>
  <c r="M152" i="8"/>
  <c r="F130" i="7"/>
  <c r="M130" i="7"/>
  <c r="E132" i="7"/>
  <c r="K151" i="6"/>
  <c r="D152" i="6"/>
  <c r="E152" i="6"/>
  <c r="D152" i="5"/>
  <c r="E152" i="5"/>
  <c r="K152" i="5"/>
  <c r="D151" i="4"/>
  <c r="E151" i="4"/>
  <c r="L150" i="4"/>
  <c r="F149" i="4"/>
  <c r="K150" i="4"/>
  <c r="K151" i="4"/>
  <c r="J153" i="11"/>
  <c r="M152" i="11"/>
  <c r="L152" i="11"/>
  <c r="N150" i="10"/>
  <c r="D152" i="10"/>
  <c r="G152" i="10"/>
  <c r="H148" i="10"/>
  <c r="O148" i="10"/>
  <c r="D153" i="8"/>
  <c r="G153" i="8"/>
  <c r="N150" i="8"/>
  <c r="H149" i="8"/>
  <c r="O149" i="8"/>
  <c r="D133" i="7"/>
  <c r="K132" i="7"/>
  <c r="L131" i="7"/>
  <c r="D153" i="6"/>
  <c r="E153" i="6"/>
  <c r="K152" i="6"/>
  <c r="D153" i="5"/>
  <c r="E153" i="5"/>
  <c r="K153" i="5"/>
  <c r="D152" i="4"/>
  <c r="E152" i="4"/>
  <c r="K152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J154" i="11"/>
  <c r="M153" i="11"/>
  <c r="L153" i="11"/>
  <c r="H149" i="10"/>
  <c r="O149" i="10"/>
  <c r="D153" i="10"/>
  <c r="G153" i="10"/>
  <c r="M152" i="10"/>
  <c r="H150" i="8"/>
  <c r="H151" i="8"/>
  <c r="N151" i="8"/>
  <c r="O150" i="8"/>
  <c r="D154" i="8"/>
  <c r="G154" i="8"/>
  <c r="M153" i="8"/>
  <c r="F131" i="7"/>
  <c r="M131" i="7"/>
  <c r="E133" i="7"/>
  <c r="K153" i="6"/>
  <c r="D154" i="6"/>
  <c r="D154" i="5"/>
  <c r="E154" i="5"/>
  <c r="K154" i="5"/>
  <c r="D153" i="4"/>
  <c r="E153" i="4"/>
  <c r="J155" i="11"/>
  <c r="M154" i="11"/>
  <c r="L154" i="11"/>
  <c r="M153" i="10"/>
  <c r="M154" i="8"/>
  <c r="N151" i="10"/>
  <c r="N152" i="10"/>
  <c r="D154" i="10"/>
  <c r="G154" i="10"/>
  <c r="H150" i="10"/>
  <c r="D155" i="8"/>
  <c r="G155" i="8"/>
  <c r="H152" i="8"/>
  <c r="O151" i="8"/>
  <c r="D134" i="7"/>
  <c r="K133" i="7"/>
  <c r="L132" i="7"/>
  <c r="E154" i="6"/>
  <c r="K154" i="6"/>
  <c r="D155" i="5"/>
  <c r="E155" i="5"/>
  <c r="D154" i="4"/>
  <c r="E154" i="4"/>
  <c r="K153" i="4"/>
  <c r="K154" i="4"/>
  <c r="J156" i="11"/>
  <c r="M155" i="11"/>
  <c r="L155" i="11"/>
  <c r="H151" i="10"/>
  <c r="O150" i="10"/>
  <c r="D155" i="10"/>
  <c r="G155" i="10"/>
  <c r="M154" i="10"/>
  <c r="M155" i="10"/>
  <c r="H153" i="8"/>
  <c r="O152" i="8"/>
  <c r="D156" i="8"/>
  <c r="G156" i="8"/>
  <c r="M155" i="8"/>
  <c r="N152" i="8"/>
  <c r="N153" i="8"/>
  <c r="F132" i="7"/>
  <c r="M132" i="7"/>
  <c r="E134" i="7"/>
  <c r="D155" i="6"/>
  <c r="E155" i="6"/>
  <c r="K155" i="6"/>
  <c r="D156" i="6"/>
  <c r="E156" i="6"/>
  <c r="D156" i="5"/>
  <c r="E156" i="5"/>
  <c r="K155" i="5"/>
  <c r="K156" i="5"/>
  <c r="D155" i="4"/>
  <c r="E155" i="4"/>
  <c r="K155" i="4"/>
  <c r="J157" i="11"/>
  <c r="M156" i="11"/>
  <c r="L156" i="11"/>
  <c r="M156" i="8"/>
  <c r="N153" i="10"/>
  <c r="N154" i="10"/>
  <c r="D156" i="10"/>
  <c r="G156" i="10"/>
  <c r="H152" i="10"/>
  <c r="O151" i="10"/>
  <c r="D157" i="8"/>
  <c r="G157" i="8"/>
  <c r="H154" i="8"/>
  <c r="O153" i="8"/>
  <c r="D135" i="7"/>
  <c r="K134" i="7"/>
  <c r="L133" i="7"/>
  <c r="K156" i="6"/>
  <c r="D157" i="6"/>
  <c r="E157" i="6"/>
  <c r="D157" i="5"/>
  <c r="E157" i="5"/>
  <c r="D156" i="4"/>
  <c r="E156" i="4"/>
  <c r="J158" i="11"/>
  <c r="M157" i="11"/>
  <c r="L157" i="11"/>
  <c r="H153" i="10"/>
  <c r="O152" i="10"/>
  <c r="D157" i="10"/>
  <c r="G157" i="10"/>
  <c r="M156" i="10"/>
  <c r="N155" i="10"/>
  <c r="D158" i="8"/>
  <c r="G158" i="8"/>
  <c r="M157" i="8"/>
  <c r="H155" i="8"/>
  <c r="O154" i="8"/>
  <c r="N154" i="8"/>
  <c r="N155" i="8"/>
  <c r="F133" i="7"/>
  <c r="M133" i="7"/>
  <c r="E135" i="7"/>
  <c r="D158" i="6"/>
  <c r="E158" i="6"/>
  <c r="K157" i="6"/>
  <c r="D158" i="5"/>
  <c r="E158" i="5"/>
  <c r="K157" i="5"/>
  <c r="K158" i="5"/>
  <c r="D157" i="4"/>
  <c r="E157" i="4"/>
  <c r="K156" i="4"/>
  <c r="K157" i="4"/>
  <c r="J159" i="11"/>
  <c r="M158" i="11"/>
  <c r="L158" i="11"/>
  <c r="M158" i="8"/>
  <c r="M157" i="10"/>
  <c r="N156" i="10"/>
  <c r="D158" i="10"/>
  <c r="G158" i="10"/>
  <c r="H154" i="10"/>
  <c r="O153" i="10"/>
  <c r="H156" i="8"/>
  <c r="O155" i="8"/>
  <c r="D159" i="8"/>
  <c r="G159" i="8"/>
  <c r="D136" i="7"/>
  <c r="K135" i="7"/>
  <c r="L134" i="7"/>
  <c r="F134" i="7"/>
  <c r="M134" i="7"/>
  <c r="K158" i="6"/>
  <c r="D159" i="6"/>
  <c r="E159" i="6"/>
  <c r="D159" i="5"/>
  <c r="E159" i="5"/>
  <c r="D158" i="4"/>
  <c r="E158" i="4"/>
  <c r="J160" i="11"/>
  <c r="M159" i="11"/>
  <c r="L159" i="11"/>
  <c r="H155" i="10"/>
  <c r="O154" i="10"/>
  <c r="D159" i="10"/>
  <c r="G159" i="10"/>
  <c r="M158" i="10"/>
  <c r="N157" i="10"/>
  <c r="D160" i="8"/>
  <c r="G160" i="8"/>
  <c r="H157" i="8"/>
  <c r="O156" i="8"/>
  <c r="M159" i="8"/>
  <c r="M160" i="8"/>
  <c r="N156" i="8"/>
  <c r="E136" i="7"/>
  <c r="D160" i="6"/>
  <c r="E160" i="6"/>
  <c r="K159" i="6"/>
  <c r="D160" i="5"/>
  <c r="E160" i="5"/>
  <c r="K159" i="5"/>
  <c r="K160" i="5"/>
  <c r="D159" i="4"/>
  <c r="E159" i="4"/>
  <c r="K158" i="4"/>
  <c r="K159" i="4"/>
  <c r="J161" i="11"/>
  <c r="M160" i="11"/>
  <c r="L160" i="11"/>
  <c r="M159" i="10"/>
  <c r="N158" i="10"/>
  <c r="D160" i="10"/>
  <c r="G160" i="10"/>
  <c r="H156" i="10"/>
  <c r="O155" i="10"/>
  <c r="N157" i="8"/>
  <c r="H158" i="8"/>
  <c r="O157" i="8"/>
  <c r="D161" i="8"/>
  <c r="G161" i="8"/>
  <c r="D137" i="7"/>
  <c r="K136" i="7"/>
  <c r="L135" i="7"/>
  <c r="F135" i="7"/>
  <c r="M135" i="7"/>
  <c r="K160" i="6"/>
  <c r="D161" i="6"/>
  <c r="E161" i="6"/>
  <c r="D161" i="5"/>
  <c r="E161" i="5"/>
  <c r="D160" i="4"/>
  <c r="E160" i="4"/>
  <c r="J162" i="11"/>
  <c r="M161" i="11"/>
  <c r="L161" i="11"/>
  <c r="H157" i="10"/>
  <c r="O156" i="10"/>
  <c r="D161" i="10"/>
  <c r="G161" i="10"/>
  <c r="M160" i="10"/>
  <c r="N159" i="10"/>
  <c r="D162" i="8"/>
  <c r="G162" i="8"/>
  <c r="H159" i="8"/>
  <c r="O158" i="8"/>
  <c r="M161" i="8"/>
  <c r="N158" i="8"/>
  <c r="E137" i="7"/>
  <c r="D162" i="6"/>
  <c r="E162" i="6"/>
  <c r="K161" i="6"/>
  <c r="K162" i="6"/>
  <c r="D162" i="5"/>
  <c r="E162" i="5"/>
  <c r="K161" i="5"/>
  <c r="K162" i="5"/>
  <c r="D161" i="4"/>
  <c r="E161" i="4"/>
  <c r="K160" i="4"/>
  <c r="K161" i="4"/>
  <c r="J163" i="11"/>
  <c r="M162" i="11"/>
  <c r="L162" i="11"/>
  <c r="M162" i="8"/>
  <c r="M161" i="10"/>
  <c r="N160" i="10"/>
  <c r="D162" i="10"/>
  <c r="G162" i="10"/>
  <c r="H158" i="10"/>
  <c r="O157" i="10"/>
  <c r="N159" i="8"/>
  <c r="H160" i="8"/>
  <c r="O159" i="8"/>
  <c r="D163" i="8"/>
  <c r="G163" i="8"/>
  <c r="D138" i="7"/>
  <c r="K137" i="7"/>
  <c r="L136" i="7"/>
  <c r="F136" i="7"/>
  <c r="M136" i="7"/>
  <c r="D163" i="6"/>
  <c r="E163" i="6"/>
  <c r="D163" i="5"/>
  <c r="E163" i="5"/>
  <c r="D162" i="4"/>
  <c r="E162" i="4"/>
  <c r="J164" i="11"/>
  <c r="M163" i="11"/>
  <c r="L163" i="11"/>
  <c r="H159" i="10"/>
  <c r="O158" i="10"/>
  <c r="D163" i="10"/>
  <c r="G163" i="10"/>
  <c r="M162" i="10"/>
  <c r="N161" i="10"/>
  <c r="D164" i="8"/>
  <c r="G164" i="8"/>
  <c r="H161" i="8"/>
  <c r="O160" i="8"/>
  <c r="M163" i="8"/>
  <c r="N160" i="8"/>
  <c r="E138" i="7"/>
  <c r="D164" i="6"/>
  <c r="E164" i="6"/>
  <c r="K163" i="6"/>
  <c r="K164" i="6"/>
  <c r="D164" i="5"/>
  <c r="E164" i="5"/>
  <c r="K163" i="5"/>
  <c r="K164" i="5"/>
  <c r="D163" i="4"/>
  <c r="E163" i="4"/>
  <c r="K162" i="4"/>
  <c r="K163" i="4"/>
  <c r="J165" i="11"/>
  <c r="M164" i="11"/>
  <c r="L164" i="11"/>
  <c r="M164" i="8"/>
  <c r="M163" i="10"/>
  <c r="N162" i="10"/>
  <c r="D164" i="10"/>
  <c r="G164" i="10"/>
  <c r="H160" i="10"/>
  <c r="O159" i="10"/>
  <c r="N161" i="8"/>
  <c r="H162" i="8"/>
  <c r="O161" i="8"/>
  <c r="D165" i="8"/>
  <c r="G165" i="8"/>
  <c r="D139" i="7"/>
  <c r="K138" i="7"/>
  <c r="L137" i="7"/>
  <c r="D165" i="6"/>
  <c r="E165" i="6"/>
  <c r="D165" i="5"/>
  <c r="E165" i="5"/>
  <c r="K165" i="5"/>
  <c r="D164" i="4"/>
  <c r="E164" i="4"/>
  <c r="J166" i="11"/>
  <c r="M165" i="11"/>
  <c r="L165" i="11"/>
  <c r="H161" i="10"/>
  <c r="O160" i="10"/>
  <c r="D165" i="10"/>
  <c r="G165" i="10"/>
  <c r="M164" i="10"/>
  <c r="M165" i="10"/>
  <c r="D166" i="8"/>
  <c r="G166" i="8"/>
  <c r="H163" i="8"/>
  <c r="O162" i="8"/>
  <c r="M165" i="8"/>
  <c r="N162" i="8"/>
  <c r="E139" i="7"/>
  <c r="D166" i="6"/>
  <c r="E166" i="6"/>
  <c r="K165" i="6"/>
  <c r="K166" i="6"/>
  <c r="D166" i="5"/>
  <c r="E166" i="5"/>
  <c r="D165" i="4"/>
  <c r="E165" i="4"/>
  <c r="K164" i="4"/>
  <c r="K165" i="4"/>
  <c r="J167" i="11"/>
  <c r="M166" i="11"/>
  <c r="L166" i="11"/>
  <c r="M166" i="8"/>
  <c r="N163" i="10"/>
  <c r="N164" i="10"/>
  <c r="D166" i="10"/>
  <c r="G166" i="10"/>
  <c r="H162" i="10"/>
  <c r="O161" i="10"/>
  <c r="N163" i="8"/>
  <c r="H164" i="8"/>
  <c r="O163" i="8"/>
  <c r="D167" i="8"/>
  <c r="G167" i="8"/>
  <c r="D140" i="7"/>
  <c r="K139" i="7"/>
  <c r="L138" i="7"/>
  <c r="D167" i="6"/>
  <c r="E167" i="6"/>
  <c r="D167" i="5"/>
  <c r="E167" i="5"/>
  <c r="K166" i="5"/>
  <c r="K167" i="5"/>
  <c r="D166" i="4"/>
  <c r="E166" i="4"/>
  <c r="J168" i="11"/>
  <c r="M167" i="11"/>
  <c r="L167" i="11"/>
  <c r="H163" i="10"/>
  <c r="O162" i="10"/>
  <c r="D167" i="10"/>
  <c r="G167" i="10"/>
  <c r="M166" i="10"/>
  <c r="M167" i="10"/>
  <c r="D168" i="8"/>
  <c r="G168" i="8"/>
  <c r="H165" i="8"/>
  <c r="O164" i="8"/>
  <c r="M167" i="8"/>
  <c r="N164" i="8"/>
  <c r="E140" i="7"/>
  <c r="D168" i="6"/>
  <c r="E168" i="6"/>
  <c r="K167" i="6"/>
  <c r="K168" i="6"/>
  <c r="D168" i="5"/>
  <c r="E168" i="5"/>
  <c r="D167" i="4"/>
  <c r="E167" i="4"/>
  <c r="K166" i="4"/>
  <c r="K167" i="4"/>
  <c r="J169" i="11"/>
  <c r="M168" i="11"/>
  <c r="L168" i="11"/>
  <c r="M168" i="8"/>
  <c r="N165" i="10"/>
  <c r="N166" i="10"/>
  <c r="D168" i="10"/>
  <c r="G168" i="10"/>
  <c r="H164" i="10"/>
  <c r="O163" i="10"/>
  <c r="N165" i="8"/>
  <c r="H166" i="8"/>
  <c r="O165" i="8"/>
  <c r="D169" i="8"/>
  <c r="G169" i="8"/>
  <c r="K140" i="7"/>
  <c r="L139" i="7"/>
  <c r="D141" i="7"/>
  <c r="D169" i="6"/>
  <c r="E169" i="6"/>
  <c r="D169" i="5"/>
  <c r="E169" i="5"/>
  <c r="K168" i="5"/>
  <c r="K169" i="5"/>
  <c r="D168" i="4"/>
  <c r="E168" i="4"/>
  <c r="J170" i="11"/>
  <c r="M169" i="11"/>
  <c r="L169" i="11"/>
  <c r="H165" i="10"/>
  <c r="O164" i="10"/>
  <c r="D169" i="10"/>
  <c r="G169" i="10"/>
  <c r="M168" i="10"/>
  <c r="M169" i="10"/>
  <c r="D170" i="8"/>
  <c r="G170" i="8"/>
  <c r="H167" i="8"/>
  <c r="O166" i="8"/>
  <c r="M169" i="8"/>
  <c r="N166" i="8"/>
  <c r="E141" i="7"/>
  <c r="D170" i="6"/>
  <c r="E170" i="6"/>
  <c r="K169" i="6"/>
  <c r="K170" i="6"/>
  <c r="D170" i="5"/>
  <c r="E170" i="5"/>
  <c r="D169" i="4"/>
  <c r="E169" i="4"/>
  <c r="K168" i="4"/>
  <c r="K169" i="4"/>
  <c r="J171" i="11"/>
  <c r="M170" i="11"/>
  <c r="L170" i="11"/>
  <c r="M170" i="8"/>
  <c r="N167" i="10"/>
  <c r="N168" i="10"/>
  <c r="D170" i="10"/>
  <c r="G170" i="10"/>
  <c r="H166" i="10"/>
  <c r="O165" i="10"/>
  <c r="N167" i="8"/>
  <c r="H168" i="8"/>
  <c r="O167" i="8"/>
  <c r="D171" i="8"/>
  <c r="G171" i="8"/>
  <c r="K141" i="7"/>
  <c r="L140" i="7"/>
  <c r="D142" i="7"/>
  <c r="D171" i="6"/>
  <c r="E171" i="6"/>
  <c r="D171" i="5"/>
  <c r="E171" i="5"/>
  <c r="K170" i="5"/>
  <c r="K171" i="5"/>
  <c r="D170" i="4"/>
  <c r="E170" i="4"/>
  <c r="J172" i="11"/>
  <c r="M171" i="11"/>
  <c r="L171" i="11"/>
  <c r="H167" i="10"/>
  <c r="O166" i="10"/>
  <c r="D171" i="10"/>
  <c r="G171" i="10"/>
  <c r="M170" i="10"/>
  <c r="M171" i="10"/>
  <c r="D172" i="8"/>
  <c r="G172" i="8"/>
  <c r="H169" i="8"/>
  <c r="O168" i="8"/>
  <c r="M171" i="8"/>
  <c r="N168" i="8"/>
  <c r="E142" i="7"/>
  <c r="D172" i="6"/>
  <c r="E172" i="6"/>
  <c r="K171" i="6"/>
  <c r="K172" i="6"/>
  <c r="D172" i="5"/>
  <c r="E172" i="5"/>
  <c r="D171" i="4"/>
  <c r="E171" i="4"/>
  <c r="K170" i="4"/>
  <c r="K171" i="4"/>
  <c r="J173" i="11"/>
  <c r="M172" i="11"/>
  <c r="L172" i="11"/>
  <c r="M172" i="8"/>
  <c r="N169" i="10"/>
  <c r="N170" i="10"/>
  <c r="D172" i="10"/>
  <c r="G172" i="10"/>
  <c r="H168" i="10"/>
  <c r="O167" i="10"/>
  <c r="N169" i="8"/>
  <c r="H170" i="8"/>
  <c r="O169" i="8"/>
  <c r="D173" i="8"/>
  <c r="G173" i="8"/>
  <c r="D143" i="7"/>
  <c r="K142" i="7"/>
  <c r="L141" i="7"/>
  <c r="D173" i="6"/>
  <c r="E173" i="6"/>
  <c r="D173" i="5"/>
  <c r="E173" i="5"/>
  <c r="K172" i="5"/>
  <c r="K173" i="5"/>
  <c r="D172" i="4"/>
  <c r="E172" i="4"/>
  <c r="J174" i="11"/>
  <c r="M173" i="11"/>
  <c r="L173" i="11"/>
  <c r="H169" i="10"/>
  <c r="O168" i="10"/>
  <c r="D173" i="10"/>
  <c r="G173" i="10"/>
  <c r="M172" i="10"/>
  <c r="M173" i="10"/>
  <c r="D174" i="8"/>
  <c r="G174" i="8"/>
  <c r="H171" i="8"/>
  <c r="O170" i="8"/>
  <c r="M173" i="8"/>
  <c r="N170" i="8"/>
  <c r="E143" i="7"/>
  <c r="D174" i="6"/>
  <c r="E174" i="6"/>
  <c r="K173" i="6"/>
  <c r="K174" i="6"/>
  <c r="D174" i="5"/>
  <c r="E174" i="5"/>
  <c r="D173" i="4"/>
  <c r="E173" i="4"/>
  <c r="K172" i="4"/>
  <c r="K173" i="4"/>
  <c r="J175" i="11"/>
  <c r="M174" i="11"/>
  <c r="L174" i="11"/>
  <c r="M174" i="8"/>
  <c r="N171" i="10"/>
  <c r="N172" i="10"/>
  <c r="D174" i="10"/>
  <c r="G174" i="10"/>
  <c r="H170" i="10"/>
  <c r="O169" i="10"/>
  <c r="N171" i="8"/>
  <c r="H172" i="8"/>
  <c r="O171" i="8"/>
  <c r="D175" i="8"/>
  <c r="G175" i="8"/>
  <c r="K143" i="7"/>
  <c r="L142" i="7"/>
  <c r="D144" i="7"/>
  <c r="D175" i="6"/>
  <c r="E175" i="6"/>
  <c r="D175" i="5"/>
  <c r="E175" i="5"/>
  <c r="K174" i="5"/>
  <c r="K175" i="5"/>
  <c r="D174" i="4"/>
  <c r="E174" i="4"/>
  <c r="J176" i="11"/>
  <c r="M175" i="11"/>
  <c r="L175" i="11"/>
  <c r="H171" i="10"/>
  <c r="O170" i="10"/>
  <c r="D175" i="10"/>
  <c r="G175" i="10"/>
  <c r="M174" i="10"/>
  <c r="M175" i="10"/>
  <c r="D176" i="8"/>
  <c r="G176" i="8"/>
  <c r="H173" i="8"/>
  <c r="O172" i="8"/>
  <c r="M175" i="8"/>
  <c r="N172" i="8"/>
  <c r="E144" i="7"/>
  <c r="D176" i="6"/>
  <c r="E176" i="6"/>
  <c r="K175" i="6"/>
  <c r="K176" i="6"/>
  <c r="D176" i="5"/>
  <c r="E176" i="5"/>
  <c r="D175" i="4"/>
  <c r="E175" i="4"/>
  <c r="K174" i="4"/>
  <c r="K175" i="4"/>
  <c r="J177" i="11"/>
  <c r="M176" i="11"/>
  <c r="L176" i="11"/>
  <c r="M176" i="8"/>
  <c r="N173" i="10"/>
  <c r="N174" i="10"/>
  <c r="D176" i="10"/>
  <c r="G176" i="10"/>
  <c r="H172" i="10"/>
  <c r="O171" i="10"/>
  <c r="N173" i="8"/>
  <c r="H174" i="8"/>
  <c r="O173" i="8"/>
  <c r="D177" i="8"/>
  <c r="G177" i="8"/>
  <c r="D145" i="7"/>
  <c r="K144" i="7"/>
  <c r="L143" i="7"/>
  <c r="D177" i="6"/>
  <c r="E177" i="6"/>
  <c r="D177" i="5"/>
  <c r="E177" i="5"/>
  <c r="K176" i="5"/>
  <c r="K177" i="5"/>
  <c r="D176" i="4"/>
  <c r="E176" i="4"/>
  <c r="K176" i="4"/>
  <c r="J178" i="11"/>
  <c r="M177" i="11"/>
  <c r="L177" i="11"/>
  <c r="H173" i="10"/>
  <c r="O172" i="10"/>
  <c r="D177" i="10"/>
  <c r="G177" i="10"/>
  <c r="M176" i="10"/>
  <c r="M177" i="10"/>
  <c r="D178" i="8"/>
  <c r="G178" i="8"/>
  <c r="H175" i="8"/>
  <c r="O174" i="8"/>
  <c r="M177" i="8"/>
  <c r="N174" i="8"/>
  <c r="E145" i="7"/>
  <c r="D178" i="6"/>
  <c r="E178" i="6"/>
  <c r="K177" i="6"/>
  <c r="K178" i="6"/>
  <c r="D178" i="5"/>
  <c r="E178" i="5"/>
  <c r="D177" i="4"/>
  <c r="E177" i="4"/>
  <c r="K177" i="4"/>
  <c r="J179" i="11"/>
  <c r="M178" i="11"/>
  <c r="L178" i="11"/>
  <c r="M178" i="8"/>
  <c r="N175" i="10"/>
  <c r="N176" i="10"/>
  <c r="D178" i="10"/>
  <c r="G178" i="10"/>
  <c r="H174" i="10"/>
  <c r="O173" i="10"/>
  <c r="N175" i="8"/>
  <c r="H176" i="8"/>
  <c r="O175" i="8"/>
  <c r="D179" i="8"/>
  <c r="G179" i="8"/>
  <c r="D146" i="7"/>
  <c r="K145" i="7"/>
  <c r="L144" i="7"/>
  <c r="D179" i="6"/>
  <c r="E179" i="6"/>
  <c r="D179" i="5"/>
  <c r="E179" i="5"/>
  <c r="K178" i="5"/>
  <c r="K179" i="5"/>
  <c r="D178" i="4"/>
  <c r="E178" i="4"/>
  <c r="K178" i="4"/>
  <c r="J180" i="11"/>
  <c r="M179" i="11"/>
  <c r="L179" i="11"/>
  <c r="H175" i="10"/>
  <c r="O174" i="10"/>
  <c r="D179" i="10"/>
  <c r="G179" i="10"/>
  <c r="M178" i="10"/>
  <c r="M179" i="10"/>
  <c r="D180" i="8"/>
  <c r="G180" i="8"/>
  <c r="H177" i="8"/>
  <c r="O176" i="8"/>
  <c r="M179" i="8"/>
  <c r="N176" i="8"/>
  <c r="E146" i="7"/>
  <c r="D180" i="6"/>
  <c r="E180" i="6"/>
  <c r="K179" i="6"/>
  <c r="K180" i="6"/>
  <c r="D180" i="5"/>
  <c r="E180" i="5"/>
  <c r="D179" i="4"/>
  <c r="E179" i="4"/>
  <c r="J181" i="11"/>
  <c r="M180" i="11"/>
  <c r="L180" i="11"/>
  <c r="M180" i="8"/>
  <c r="N177" i="10"/>
  <c r="N178" i="10"/>
  <c r="D180" i="10"/>
  <c r="G180" i="10"/>
  <c r="H176" i="10"/>
  <c r="O175" i="10"/>
  <c r="N177" i="8"/>
  <c r="H178" i="8"/>
  <c r="O177" i="8"/>
  <c r="D181" i="8"/>
  <c r="G181" i="8"/>
  <c r="D147" i="7"/>
  <c r="K146" i="7"/>
  <c r="D181" i="6"/>
  <c r="E181" i="6"/>
  <c r="D181" i="5"/>
  <c r="E181" i="5"/>
  <c r="K180" i="5"/>
  <c r="K181" i="5"/>
  <c r="D180" i="4"/>
  <c r="E180" i="4"/>
  <c r="K179" i="4"/>
  <c r="K180" i="4"/>
  <c r="J182" i="11"/>
  <c r="M181" i="11"/>
  <c r="L181" i="11"/>
  <c r="H177" i="10"/>
  <c r="O176" i="10"/>
  <c r="D181" i="10"/>
  <c r="G181" i="10"/>
  <c r="M180" i="10"/>
  <c r="M181" i="10"/>
  <c r="D182" i="8"/>
  <c r="G182" i="8"/>
  <c r="H179" i="8"/>
  <c r="O178" i="8"/>
  <c r="M181" i="8"/>
  <c r="N178" i="8"/>
  <c r="L145" i="7"/>
  <c r="E147" i="7"/>
  <c r="D182" i="6"/>
  <c r="E182" i="6"/>
  <c r="K181" i="6"/>
  <c r="K182" i="6"/>
  <c r="D182" i="5"/>
  <c r="E182" i="5"/>
  <c r="D181" i="4"/>
  <c r="E181" i="4"/>
  <c r="J183" i="11"/>
  <c r="M182" i="11"/>
  <c r="L182" i="11"/>
  <c r="M182" i="8"/>
  <c r="N179" i="10"/>
  <c r="N180" i="10"/>
  <c r="D182" i="10"/>
  <c r="G182" i="10"/>
  <c r="H178" i="10"/>
  <c r="O177" i="10"/>
  <c r="N179" i="8"/>
  <c r="H180" i="8"/>
  <c r="O179" i="8"/>
  <c r="D183" i="8"/>
  <c r="G183" i="8"/>
  <c r="D148" i="7"/>
  <c r="K147" i="7"/>
  <c r="L146" i="7"/>
  <c r="D183" i="6"/>
  <c r="D183" i="5"/>
  <c r="E183" i="5"/>
  <c r="K182" i="5"/>
  <c r="K183" i="5"/>
  <c r="D182" i="4"/>
  <c r="E182" i="4"/>
  <c r="K181" i="4"/>
  <c r="K182" i="4"/>
  <c r="J184" i="11"/>
  <c r="M183" i="11"/>
  <c r="L183" i="11"/>
  <c r="H179" i="10"/>
  <c r="O178" i="10"/>
  <c r="D183" i="10"/>
  <c r="G183" i="10"/>
  <c r="M182" i="10"/>
  <c r="M183" i="10"/>
  <c r="D184" i="8"/>
  <c r="G184" i="8"/>
  <c r="H181" i="8"/>
  <c r="O180" i="8"/>
  <c r="M183" i="8"/>
  <c r="N180" i="8"/>
  <c r="E148" i="7"/>
  <c r="D149" i="7"/>
  <c r="K148" i="7"/>
  <c r="L147" i="7"/>
  <c r="E183" i="6"/>
  <c r="K183" i="6"/>
  <c r="D184" i="5"/>
  <c r="E184" i="5"/>
  <c r="D183" i="4"/>
  <c r="E183" i="4"/>
  <c r="J185" i="11"/>
  <c r="M184" i="11"/>
  <c r="L184" i="11"/>
  <c r="M184" i="8"/>
  <c r="N181" i="10"/>
  <c r="N182" i="10"/>
  <c r="D184" i="10"/>
  <c r="G184" i="10"/>
  <c r="H180" i="10"/>
  <c r="O179" i="10"/>
  <c r="N181" i="8"/>
  <c r="H182" i="8"/>
  <c r="O181" i="8"/>
  <c r="D185" i="8"/>
  <c r="G185" i="8"/>
  <c r="E149" i="7"/>
  <c r="D184" i="6"/>
  <c r="E184" i="6"/>
  <c r="D185" i="6"/>
  <c r="E185" i="6"/>
  <c r="K184" i="6"/>
  <c r="D185" i="5"/>
  <c r="E185" i="5"/>
  <c r="K184" i="5"/>
  <c r="K185" i="5"/>
  <c r="D184" i="4"/>
  <c r="E184" i="4"/>
  <c r="K183" i="4"/>
  <c r="K184" i="4"/>
  <c r="J186" i="11"/>
  <c r="M185" i="11"/>
  <c r="L185" i="11"/>
  <c r="H181" i="10"/>
  <c r="O180" i="10"/>
  <c r="D185" i="10"/>
  <c r="G185" i="10"/>
  <c r="M184" i="10"/>
  <c r="M185" i="10"/>
  <c r="D186" i="8"/>
  <c r="G186" i="8"/>
  <c r="H183" i="8"/>
  <c r="O182" i="8"/>
  <c r="M185" i="8"/>
  <c r="N182" i="8"/>
  <c r="K149" i="7"/>
  <c r="L148" i="7"/>
  <c r="D150" i="7"/>
  <c r="K185" i="6"/>
  <c r="D186" i="6"/>
  <c r="E186" i="6"/>
  <c r="D186" i="5"/>
  <c r="E186" i="5"/>
  <c r="D185" i="4"/>
  <c r="E185" i="4"/>
  <c r="J187" i="11"/>
  <c r="M186" i="11"/>
  <c r="L186" i="11"/>
  <c r="M186" i="8"/>
  <c r="N183" i="10"/>
  <c r="N184" i="10"/>
  <c r="D186" i="10"/>
  <c r="G186" i="10"/>
  <c r="H182" i="10"/>
  <c r="O181" i="10"/>
  <c r="N183" i="8"/>
  <c r="H184" i="8"/>
  <c r="O183" i="8"/>
  <c r="D187" i="8"/>
  <c r="G187" i="8"/>
  <c r="E150" i="7"/>
  <c r="D187" i="6"/>
  <c r="E187" i="6"/>
  <c r="K186" i="6"/>
  <c r="D187" i="5"/>
  <c r="E187" i="5"/>
  <c r="K186" i="5"/>
  <c r="K187" i="5"/>
  <c r="D186" i="4"/>
  <c r="E186" i="4"/>
  <c r="K185" i="4"/>
  <c r="K186" i="4"/>
  <c r="J188" i="11"/>
  <c r="M187" i="11"/>
  <c r="L187" i="11"/>
  <c r="H183" i="10"/>
  <c r="O182" i="10"/>
  <c r="D187" i="10"/>
  <c r="G187" i="10"/>
  <c r="M186" i="10"/>
  <c r="M187" i="10"/>
  <c r="D188" i="8"/>
  <c r="G188" i="8"/>
  <c r="H185" i="8"/>
  <c r="O184" i="8"/>
  <c r="M187" i="8"/>
  <c r="N184" i="8"/>
  <c r="D151" i="7"/>
  <c r="K150" i="7"/>
  <c r="L149" i="7"/>
  <c r="K187" i="6"/>
  <c r="D188" i="6"/>
  <c r="E188" i="6"/>
  <c r="D188" i="5"/>
  <c r="E188" i="5"/>
  <c r="D187" i="4"/>
  <c r="E187" i="4"/>
  <c r="J189" i="11"/>
  <c r="M188" i="11"/>
  <c r="L188" i="11"/>
  <c r="M188" i="8"/>
  <c r="N185" i="10"/>
  <c r="N186" i="10"/>
  <c r="D188" i="10"/>
  <c r="G188" i="10"/>
  <c r="H184" i="10"/>
  <c r="O183" i="10"/>
  <c r="N185" i="8"/>
  <c r="H186" i="8"/>
  <c r="O185" i="8"/>
  <c r="D189" i="8"/>
  <c r="G189" i="8"/>
  <c r="E151" i="7"/>
  <c r="D189" i="6"/>
  <c r="E189" i="6"/>
  <c r="K188" i="6"/>
  <c r="K189" i="6"/>
  <c r="D189" i="5"/>
  <c r="E189" i="5"/>
  <c r="K188" i="5"/>
  <c r="K189" i="5"/>
  <c r="D188" i="4"/>
  <c r="E188" i="4"/>
  <c r="K187" i="4"/>
  <c r="K188" i="4"/>
  <c r="J190" i="11"/>
  <c r="M189" i="11"/>
  <c r="L189" i="11"/>
  <c r="H185" i="10"/>
  <c r="O184" i="10"/>
  <c r="D189" i="10"/>
  <c r="G189" i="10"/>
  <c r="M188" i="10"/>
  <c r="M189" i="10"/>
  <c r="D190" i="8"/>
  <c r="G190" i="8"/>
  <c r="H187" i="8"/>
  <c r="O186" i="8"/>
  <c r="M189" i="8"/>
  <c r="N186" i="8"/>
  <c r="K151" i="7"/>
  <c r="L150" i="7"/>
  <c r="D152" i="7"/>
  <c r="D190" i="6"/>
  <c r="E190" i="6"/>
  <c r="D190" i="5"/>
  <c r="E190" i="5"/>
  <c r="D189" i="4"/>
  <c r="E189" i="4"/>
  <c r="J191" i="11"/>
  <c r="M190" i="11"/>
  <c r="L190" i="11"/>
  <c r="M190" i="8"/>
  <c r="N187" i="10"/>
  <c r="N188" i="10"/>
  <c r="D190" i="10"/>
  <c r="G190" i="10"/>
  <c r="H186" i="10"/>
  <c r="O185" i="10"/>
  <c r="N187" i="8"/>
  <c r="H188" i="8"/>
  <c r="O187" i="8"/>
  <c r="D191" i="8"/>
  <c r="G191" i="8"/>
  <c r="E152" i="7"/>
  <c r="D191" i="6"/>
  <c r="E191" i="6"/>
  <c r="K190" i="6"/>
  <c r="K191" i="6"/>
  <c r="D191" i="5"/>
  <c r="E191" i="5"/>
  <c r="K190" i="5"/>
  <c r="K191" i="5"/>
  <c r="D190" i="4"/>
  <c r="E190" i="4"/>
  <c r="K189" i="4"/>
  <c r="K190" i="4"/>
  <c r="J192" i="11"/>
  <c r="M191" i="11"/>
  <c r="L191" i="11"/>
  <c r="H187" i="10"/>
  <c r="O186" i="10"/>
  <c r="D191" i="10"/>
  <c r="G191" i="10"/>
  <c r="M190" i="10"/>
  <c r="N189" i="10"/>
  <c r="D192" i="8"/>
  <c r="G192" i="8"/>
  <c r="H189" i="8"/>
  <c r="O188" i="8"/>
  <c r="M191" i="8"/>
  <c r="N188" i="8"/>
  <c r="N189" i="8"/>
  <c r="D153" i="7"/>
  <c r="K152" i="7"/>
  <c r="D192" i="6"/>
  <c r="E192" i="6"/>
  <c r="D192" i="5"/>
  <c r="E192" i="5"/>
  <c r="D191" i="4"/>
  <c r="E191" i="4"/>
  <c r="J193" i="11"/>
  <c r="M192" i="11"/>
  <c r="L192" i="11"/>
  <c r="M192" i="8"/>
  <c r="M191" i="10"/>
  <c r="N190" i="10"/>
  <c r="D192" i="10"/>
  <c r="G192" i="10"/>
  <c r="H188" i="10"/>
  <c r="O187" i="10"/>
  <c r="H190" i="8"/>
  <c r="N190" i="8"/>
  <c r="O189" i="8"/>
  <c r="D193" i="8"/>
  <c r="G193" i="8"/>
  <c r="E153" i="7"/>
  <c r="D193" i="6"/>
  <c r="E193" i="6"/>
  <c r="K192" i="6"/>
  <c r="K193" i="6"/>
  <c r="D193" i="5"/>
  <c r="E193" i="5"/>
  <c r="K192" i="5"/>
  <c r="K193" i="5"/>
  <c r="D192" i="4"/>
  <c r="E192" i="4"/>
  <c r="K191" i="4"/>
  <c r="K192" i="4"/>
  <c r="J194" i="11"/>
  <c r="M193" i="11"/>
  <c r="L193" i="11"/>
  <c r="H189" i="10"/>
  <c r="O188" i="10"/>
  <c r="D193" i="10"/>
  <c r="G193" i="10"/>
  <c r="M192" i="10"/>
  <c r="M193" i="10"/>
  <c r="D194" i="8"/>
  <c r="G194" i="8"/>
  <c r="H191" i="8"/>
  <c r="O190" i="8"/>
  <c r="M193" i="8"/>
  <c r="D154" i="7"/>
  <c r="K153" i="7"/>
  <c r="D194" i="6"/>
  <c r="E194" i="6"/>
  <c r="D194" i="5"/>
  <c r="E194" i="5"/>
  <c r="D193" i="4"/>
  <c r="E193" i="4"/>
  <c r="J195" i="11"/>
  <c r="M194" i="11"/>
  <c r="L194" i="11"/>
  <c r="M194" i="8"/>
  <c r="N191" i="10"/>
  <c r="N192" i="10"/>
  <c r="D194" i="10"/>
  <c r="G194" i="10"/>
  <c r="H190" i="10"/>
  <c r="O189" i="10"/>
  <c r="H192" i="8"/>
  <c r="O191" i="8"/>
  <c r="D195" i="8"/>
  <c r="G195" i="8"/>
  <c r="N191" i="8"/>
  <c r="N192" i="8"/>
  <c r="E154" i="7"/>
  <c r="D195" i="6"/>
  <c r="E195" i="6"/>
  <c r="K194" i="6"/>
  <c r="K195" i="6"/>
  <c r="D195" i="5"/>
  <c r="E195" i="5"/>
  <c r="K194" i="5"/>
  <c r="K195" i="5"/>
  <c r="D194" i="4"/>
  <c r="E194" i="4"/>
  <c r="K193" i="4"/>
  <c r="K194" i="4"/>
  <c r="J196" i="11"/>
  <c r="M195" i="11"/>
  <c r="L195" i="11"/>
  <c r="H191" i="10"/>
  <c r="O190" i="10"/>
  <c r="D195" i="10"/>
  <c r="G195" i="10"/>
  <c r="M194" i="10"/>
  <c r="M195" i="10"/>
  <c r="D196" i="8"/>
  <c r="G196" i="8"/>
  <c r="H193" i="8"/>
  <c r="O192" i="8"/>
  <c r="M195" i="8"/>
  <c r="K154" i="7"/>
  <c r="D155" i="7"/>
  <c r="D196" i="6"/>
  <c r="E196" i="6"/>
  <c r="D196" i="5"/>
  <c r="E196" i="5"/>
  <c r="D195" i="4"/>
  <c r="E195" i="4"/>
  <c r="J197" i="11"/>
  <c r="M196" i="11"/>
  <c r="L196" i="11"/>
  <c r="M196" i="8"/>
  <c r="N193" i="10"/>
  <c r="N194" i="10"/>
  <c r="D196" i="10"/>
  <c r="G196" i="10"/>
  <c r="H192" i="10"/>
  <c r="O191" i="10"/>
  <c r="H194" i="8"/>
  <c r="O193" i="8"/>
  <c r="D197" i="8"/>
  <c r="G197" i="8"/>
  <c r="N193" i="8"/>
  <c r="N194" i="8"/>
  <c r="E155" i="7"/>
  <c r="D197" i="6"/>
  <c r="E197" i="6"/>
  <c r="K196" i="6"/>
  <c r="K197" i="6"/>
  <c r="D197" i="5"/>
  <c r="E197" i="5"/>
  <c r="K196" i="5"/>
  <c r="K197" i="5"/>
  <c r="D196" i="4"/>
  <c r="E196" i="4"/>
  <c r="K195" i="4"/>
  <c r="K196" i="4"/>
  <c r="J198" i="11"/>
  <c r="M197" i="11"/>
  <c r="L197" i="11"/>
  <c r="H193" i="10"/>
  <c r="O192" i="10"/>
  <c r="D197" i="10"/>
  <c r="G197" i="10"/>
  <c r="M196" i="10"/>
  <c r="M197" i="10"/>
  <c r="D198" i="8"/>
  <c r="G198" i="8"/>
  <c r="M197" i="8"/>
  <c r="H195" i="8"/>
  <c r="N195" i="8"/>
  <c r="O194" i="8"/>
  <c r="D156" i="7"/>
  <c r="K155" i="7"/>
  <c r="D198" i="6"/>
  <c r="E198" i="6"/>
  <c r="D198" i="5"/>
  <c r="E198" i="5"/>
  <c r="D197" i="4"/>
  <c r="E197" i="4"/>
  <c r="J199" i="11"/>
  <c r="M198" i="11"/>
  <c r="L198" i="11"/>
  <c r="M198" i="8"/>
  <c r="N195" i="10"/>
  <c r="N196" i="10"/>
  <c r="D198" i="10"/>
  <c r="G198" i="10"/>
  <c r="H194" i="10"/>
  <c r="O193" i="10"/>
  <c r="D199" i="8"/>
  <c r="G199" i="8"/>
  <c r="H196" i="8"/>
  <c r="N196" i="8"/>
  <c r="O195" i="8"/>
  <c r="E156" i="7"/>
  <c r="D199" i="6"/>
  <c r="E199" i="6"/>
  <c r="K198" i="6"/>
  <c r="K199" i="6"/>
  <c r="D199" i="5"/>
  <c r="E199" i="5"/>
  <c r="K198" i="5"/>
  <c r="K199" i="5"/>
  <c r="D198" i="4"/>
  <c r="E198" i="4"/>
  <c r="K197" i="4"/>
  <c r="K198" i="4"/>
  <c r="J200" i="11"/>
  <c r="M199" i="11"/>
  <c r="L199" i="11"/>
  <c r="H195" i="10"/>
  <c r="O194" i="10"/>
  <c r="D199" i="10"/>
  <c r="G199" i="10"/>
  <c r="M198" i="10"/>
  <c r="M199" i="10"/>
  <c r="H197" i="8"/>
  <c r="N197" i="8"/>
  <c r="O196" i="8"/>
  <c r="D200" i="8"/>
  <c r="G200" i="8"/>
  <c r="M199" i="8"/>
  <c r="K156" i="7"/>
  <c r="D157" i="7"/>
  <c r="D200" i="6"/>
  <c r="E200" i="6"/>
  <c r="D200" i="5"/>
  <c r="E200" i="5"/>
  <c r="D199" i="4"/>
  <c r="E199" i="4"/>
  <c r="J201" i="11"/>
  <c r="M200" i="11"/>
  <c r="L200" i="11"/>
  <c r="M200" i="8"/>
  <c r="N197" i="10"/>
  <c r="N198" i="10"/>
  <c r="D200" i="10"/>
  <c r="G200" i="10"/>
  <c r="H196" i="10"/>
  <c r="O195" i="10"/>
  <c r="D201" i="8"/>
  <c r="G201" i="8"/>
  <c r="H198" i="8"/>
  <c r="N198" i="8"/>
  <c r="O197" i="8"/>
  <c r="E157" i="7"/>
  <c r="D201" i="6"/>
  <c r="E201" i="6"/>
  <c r="K200" i="6"/>
  <c r="D201" i="5"/>
  <c r="E201" i="5"/>
  <c r="K200" i="5"/>
  <c r="K201" i="5"/>
  <c r="D200" i="4"/>
  <c r="E200" i="4"/>
  <c r="K199" i="4"/>
  <c r="K200" i="4"/>
  <c r="J202" i="11"/>
  <c r="M201" i="11"/>
  <c r="L201" i="11"/>
  <c r="H197" i="10"/>
  <c r="O196" i="10"/>
  <c r="D201" i="10"/>
  <c r="G201" i="10"/>
  <c r="M200" i="10"/>
  <c r="M201" i="10"/>
  <c r="H199" i="8"/>
  <c r="O198" i="8"/>
  <c r="D202" i="8"/>
  <c r="G202" i="8"/>
  <c r="M201" i="8"/>
  <c r="K157" i="7"/>
  <c r="D158" i="7"/>
  <c r="K201" i="6"/>
  <c r="D202" i="6"/>
  <c r="E202" i="6"/>
  <c r="D202" i="5"/>
  <c r="E202" i="5"/>
  <c r="D201" i="4"/>
  <c r="E201" i="4"/>
  <c r="J203" i="11"/>
  <c r="M202" i="11"/>
  <c r="L202" i="11"/>
  <c r="M202" i="8"/>
  <c r="N199" i="10"/>
  <c r="N200" i="10"/>
  <c r="D202" i="10"/>
  <c r="G202" i="10"/>
  <c r="H198" i="10"/>
  <c r="O197" i="10"/>
  <c r="D203" i="8"/>
  <c r="G203" i="8"/>
  <c r="H200" i="8"/>
  <c r="O199" i="8"/>
  <c r="N199" i="8"/>
  <c r="N200" i="8"/>
  <c r="E158" i="7"/>
  <c r="D203" i="6"/>
  <c r="E203" i="6"/>
  <c r="K202" i="6"/>
  <c r="K203" i="6"/>
  <c r="D203" i="5"/>
  <c r="E203" i="5"/>
  <c r="K202" i="5"/>
  <c r="K203" i="5"/>
  <c r="D202" i="4"/>
  <c r="E202" i="4"/>
  <c r="K201" i="4"/>
  <c r="K202" i="4"/>
  <c r="J204" i="11"/>
  <c r="M203" i="11"/>
  <c r="L203" i="11"/>
  <c r="H199" i="10"/>
  <c r="O198" i="10"/>
  <c r="D203" i="10"/>
  <c r="G203" i="10"/>
  <c r="M202" i="10"/>
  <c r="H201" i="8"/>
  <c r="O200" i="8"/>
  <c r="D204" i="8"/>
  <c r="G204" i="8"/>
  <c r="M203" i="8"/>
  <c r="D159" i="7"/>
  <c r="K158" i="7"/>
  <c r="D204" i="6"/>
  <c r="E204" i="6"/>
  <c r="D204" i="5"/>
  <c r="E204" i="5"/>
  <c r="D203" i="4"/>
  <c r="E203" i="4"/>
  <c r="J205" i="11"/>
  <c r="M204" i="11"/>
  <c r="L204" i="11"/>
  <c r="M203" i="10"/>
  <c r="M204" i="8"/>
  <c r="N201" i="10"/>
  <c r="N202" i="10"/>
  <c r="D204" i="10"/>
  <c r="G204" i="10"/>
  <c r="H200" i="10"/>
  <c r="O199" i="10"/>
  <c r="D205" i="8"/>
  <c r="G205" i="8"/>
  <c r="H202" i="8"/>
  <c r="O201" i="8"/>
  <c r="N201" i="8"/>
  <c r="N202" i="8"/>
  <c r="E159" i="7"/>
  <c r="D205" i="6"/>
  <c r="E205" i="6"/>
  <c r="K204" i="6"/>
  <c r="K205" i="6"/>
  <c r="D205" i="5"/>
  <c r="E205" i="5"/>
  <c r="K204" i="5"/>
  <c r="K205" i="5"/>
  <c r="D204" i="4"/>
  <c r="E204" i="4"/>
  <c r="K203" i="4"/>
  <c r="K204" i="4"/>
  <c r="J206" i="11"/>
  <c r="M205" i="11"/>
  <c r="L205" i="11"/>
  <c r="H201" i="10"/>
  <c r="O200" i="10"/>
  <c r="D205" i="10"/>
  <c r="G205" i="10"/>
  <c r="M204" i="10"/>
  <c r="N203" i="10"/>
  <c r="H203" i="8"/>
  <c r="O202" i="8"/>
  <c r="D206" i="8"/>
  <c r="G206" i="8"/>
  <c r="M205" i="8"/>
  <c r="D160" i="7"/>
  <c r="K159" i="7"/>
  <c r="D206" i="6"/>
  <c r="E206" i="6"/>
  <c r="D206" i="5"/>
  <c r="E206" i="5"/>
  <c r="D205" i="4"/>
  <c r="E205" i="4"/>
  <c r="J207" i="11"/>
  <c r="M206" i="11"/>
  <c r="L206" i="11"/>
  <c r="M206" i="8"/>
  <c r="M205" i="10"/>
  <c r="N204" i="10"/>
  <c r="D206" i="10"/>
  <c r="G206" i="10"/>
  <c r="H202" i="10"/>
  <c r="O201" i="10"/>
  <c r="D207" i="8"/>
  <c r="G207" i="8"/>
  <c r="H204" i="8"/>
  <c r="O203" i="8"/>
  <c r="N203" i="8"/>
  <c r="N204" i="8"/>
  <c r="E160" i="7"/>
  <c r="D207" i="6"/>
  <c r="E207" i="6"/>
  <c r="K206" i="6"/>
  <c r="K207" i="6"/>
  <c r="D207" i="5"/>
  <c r="E207" i="5"/>
  <c r="K206" i="5"/>
  <c r="K207" i="5"/>
  <c r="D206" i="4"/>
  <c r="E206" i="4"/>
  <c r="K205" i="4"/>
  <c r="K206" i="4"/>
  <c r="J208" i="11"/>
  <c r="M207" i="11"/>
  <c r="L207" i="11"/>
  <c r="H203" i="10"/>
  <c r="O202" i="10"/>
  <c r="D207" i="10"/>
  <c r="G207" i="10"/>
  <c r="M206" i="10"/>
  <c r="M207" i="10"/>
  <c r="H205" i="8"/>
  <c r="O204" i="8"/>
  <c r="D208" i="8"/>
  <c r="G208" i="8"/>
  <c r="M207" i="8"/>
  <c r="D161" i="7"/>
  <c r="K160" i="7"/>
  <c r="D208" i="6"/>
  <c r="E208" i="6"/>
  <c r="D208" i="5"/>
  <c r="E208" i="5"/>
  <c r="D207" i="4"/>
  <c r="E207" i="4"/>
  <c r="J209" i="11"/>
  <c r="M208" i="11"/>
  <c r="L208" i="11"/>
  <c r="M208" i="8"/>
  <c r="N205" i="10"/>
  <c r="N206" i="10"/>
  <c r="D208" i="10"/>
  <c r="G208" i="10"/>
  <c r="H204" i="10"/>
  <c r="O203" i="10"/>
  <c r="D209" i="8"/>
  <c r="G209" i="8"/>
  <c r="H206" i="8"/>
  <c r="O205" i="8"/>
  <c r="N205" i="8"/>
  <c r="N206" i="8"/>
  <c r="E161" i="7"/>
  <c r="D209" i="6"/>
  <c r="E209" i="6"/>
  <c r="K208" i="6"/>
  <c r="K209" i="6"/>
  <c r="D209" i="5"/>
  <c r="E209" i="5"/>
  <c r="K208" i="5"/>
  <c r="K209" i="5"/>
  <c r="D208" i="4"/>
  <c r="E208" i="4"/>
  <c r="K207" i="4"/>
  <c r="K208" i="4"/>
  <c r="J210" i="11"/>
  <c r="M209" i="11"/>
  <c r="L209" i="11"/>
  <c r="H205" i="10"/>
  <c r="O204" i="10"/>
  <c r="D209" i="10"/>
  <c r="G209" i="10"/>
  <c r="M208" i="10"/>
  <c r="N207" i="10"/>
  <c r="H207" i="8"/>
  <c r="O206" i="8"/>
  <c r="D210" i="8"/>
  <c r="G210" i="8"/>
  <c r="M209" i="8"/>
  <c r="D162" i="7"/>
  <c r="K161" i="7"/>
  <c r="D210" i="6"/>
  <c r="E210" i="6"/>
  <c r="D210" i="5"/>
  <c r="E210" i="5"/>
  <c r="K210" i="5"/>
  <c r="D209" i="4"/>
  <c r="E209" i="4"/>
  <c r="K209" i="4"/>
  <c r="J211" i="11"/>
  <c r="M210" i="11"/>
  <c r="L210" i="11"/>
  <c r="M210" i="8"/>
  <c r="M209" i="10"/>
  <c r="N208" i="10"/>
  <c r="D210" i="10"/>
  <c r="G210" i="10"/>
  <c r="H206" i="10"/>
  <c r="O205" i="10"/>
  <c r="D211" i="8"/>
  <c r="G211" i="8"/>
  <c r="H208" i="8"/>
  <c r="O207" i="8"/>
  <c r="N207" i="8"/>
  <c r="N208" i="8"/>
  <c r="E162" i="7"/>
  <c r="D211" i="6"/>
  <c r="E211" i="6"/>
  <c r="K210" i="6"/>
  <c r="K211" i="6"/>
  <c r="D211" i="5"/>
  <c r="E211" i="5"/>
  <c r="D210" i="4"/>
  <c r="E210" i="4"/>
  <c r="K210" i="4"/>
  <c r="J212" i="11"/>
  <c r="M211" i="11"/>
  <c r="L211" i="11"/>
  <c r="M210" i="10"/>
  <c r="N209" i="10"/>
  <c r="H207" i="10"/>
  <c r="O206" i="10"/>
  <c r="D211" i="10"/>
  <c r="G211" i="10"/>
  <c r="H209" i="8"/>
  <c r="O208" i="8"/>
  <c r="D212" i="8"/>
  <c r="G212" i="8"/>
  <c r="M211" i="8"/>
  <c r="D163" i="7"/>
  <c r="K162" i="7"/>
  <c r="D212" i="6"/>
  <c r="E212" i="6"/>
  <c r="D212" i="5"/>
  <c r="E212" i="5"/>
  <c r="K211" i="5"/>
  <c r="K212" i="5"/>
  <c r="D211" i="4"/>
  <c r="E211" i="4"/>
  <c r="K211" i="4"/>
  <c r="J213" i="11"/>
  <c r="M212" i="11"/>
  <c r="L212" i="11"/>
  <c r="M212" i="8"/>
  <c r="D212" i="10"/>
  <c r="G212" i="10"/>
  <c r="H208" i="10"/>
  <c r="O207" i="10"/>
  <c r="M211" i="10"/>
  <c r="N210" i="10"/>
  <c r="D213" i="8"/>
  <c r="G213" i="8"/>
  <c r="H210" i="8"/>
  <c r="O209" i="8"/>
  <c r="N209" i="8"/>
  <c r="N210" i="8"/>
  <c r="E163" i="7"/>
  <c r="D213" i="6"/>
  <c r="E213" i="6"/>
  <c r="K212" i="6"/>
  <c r="K213" i="6"/>
  <c r="D213" i="5"/>
  <c r="E213" i="5"/>
  <c r="K213" i="5"/>
  <c r="D212" i="4"/>
  <c r="E212" i="4"/>
  <c r="J214" i="11"/>
  <c r="M213" i="11"/>
  <c r="L213" i="11"/>
  <c r="M212" i="10"/>
  <c r="N211" i="10"/>
  <c r="H209" i="10"/>
  <c r="O208" i="10"/>
  <c r="D213" i="10"/>
  <c r="G213" i="10"/>
  <c r="H211" i="8"/>
  <c r="O210" i="8"/>
  <c r="D214" i="8"/>
  <c r="G214" i="8"/>
  <c r="M213" i="8"/>
  <c r="K163" i="7"/>
  <c r="D164" i="7"/>
  <c r="D214" i="6"/>
  <c r="E214" i="6"/>
  <c r="D214" i="5"/>
  <c r="E214" i="5"/>
  <c r="D213" i="4"/>
  <c r="E213" i="4"/>
  <c r="K212" i="4"/>
  <c r="K213" i="4"/>
  <c r="J215" i="11"/>
  <c r="M214" i="11"/>
  <c r="L214" i="11"/>
  <c r="M214" i="8"/>
  <c r="D214" i="10"/>
  <c r="G214" i="10"/>
  <c r="H210" i="10"/>
  <c r="O209" i="10"/>
  <c r="M213" i="10"/>
  <c r="D215" i="8"/>
  <c r="G215" i="8"/>
  <c r="H212" i="8"/>
  <c r="O211" i="8"/>
  <c r="N211" i="8"/>
  <c r="N212" i="8"/>
  <c r="E164" i="7"/>
  <c r="D215" i="6"/>
  <c r="E215" i="6"/>
  <c r="K214" i="6"/>
  <c r="K215" i="6"/>
  <c r="D215" i="5"/>
  <c r="E215" i="5"/>
  <c r="K214" i="5"/>
  <c r="K215" i="5"/>
  <c r="D214" i="4"/>
  <c r="E214" i="4"/>
  <c r="J216" i="11"/>
  <c r="M215" i="11"/>
  <c r="L215" i="11"/>
  <c r="M214" i="10"/>
  <c r="N212" i="10"/>
  <c r="N213" i="10"/>
  <c r="H211" i="10"/>
  <c r="O210" i="10"/>
  <c r="D215" i="10"/>
  <c r="G215" i="10"/>
  <c r="H213" i="8"/>
  <c r="O212" i="8"/>
  <c r="N213" i="8"/>
  <c r="D216" i="8"/>
  <c r="G216" i="8"/>
  <c r="M215" i="8"/>
  <c r="M216" i="8"/>
  <c r="D165" i="7"/>
  <c r="K164" i="7"/>
  <c r="D216" i="6"/>
  <c r="E216" i="6"/>
  <c r="D216" i="5"/>
  <c r="E216" i="5"/>
  <c r="D215" i="4"/>
  <c r="E215" i="4"/>
  <c r="K214" i="4"/>
  <c r="K215" i="4"/>
  <c r="J217" i="11"/>
  <c r="M216" i="11"/>
  <c r="L216" i="11"/>
  <c r="D216" i="10"/>
  <c r="G216" i="10"/>
  <c r="H212" i="10"/>
  <c r="O211" i="10"/>
  <c r="M215" i="10"/>
  <c r="M216" i="10"/>
  <c r="D217" i="8"/>
  <c r="G217" i="8"/>
  <c r="H214" i="8"/>
  <c r="N214" i="8"/>
  <c r="O213" i="8"/>
  <c r="E165" i="7"/>
  <c r="D217" i="6"/>
  <c r="E217" i="6"/>
  <c r="K216" i="6"/>
  <c r="K217" i="6"/>
  <c r="D217" i="5"/>
  <c r="E217" i="5"/>
  <c r="K216" i="5"/>
  <c r="K217" i="5"/>
  <c r="D216" i="4"/>
  <c r="E216" i="4"/>
  <c r="J218" i="11"/>
  <c r="M217" i="11"/>
  <c r="L217" i="11"/>
  <c r="N214" i="10"/>
  <c r="N215" i="10"/>
  <c r="H213" i="10"/>
  <c r="O212" i="10"/>
  <c r="D217" i="10"/>
  <c r="G217" i="10"/>
  <c r="H215" i="8"/>
  <c r="O214" i="8"/>
  <c r="D218" i="8"/>
  <c r="G218" i="8"/>
  <c r="M217" i="8"/>
  <c r="D166" i="7"/>
  <c r="K165" i="7"/>
  <c r="D218" i="6"/>
  <c r="E218" i="6"/>
  <c r="D218" i="5"/>
  <c r="E218" i="5"/>
  <c r="D217" i="4"/>
  <c r="E217" i="4"/>
  <c r="K216" i="4"/>
  <c r="K217" i="4"/>
  <c r="J219" i="11"/>
  <c r="M218" i="11"/>
  <c r="L218" i="11"/>
  <c r="M218" i="8"/>
  <c r="D218" i="10"/>
  <c r="G218" i="10"/>
  <c r="H214" i="10"/>
  <c r="O213" i="10"/>
  <c r="M217" i="10"/>
  <c r="D219" i="8"/>
  <c r="G219" i="8"/>
  <c r="H216" i="8"/>
  <c r="O215" i="8"/>
  <c r="N215" i="8"/>
  <c r="N216" i="8"/>
  <c r="E166" i="7"/>
  <c r="D219" i="6"/>
  <c r="E219" i="6"/>
  <c r="K218" i="6"/>
  <c r="K219" i="6"/>
  <c r="D219" i="5"/>
  <c r="E219" i="5"/>
  <c r="K218" i="5"/>
  <c r="K219" i="5"/>
  <c r="D218" i="4"/>
  <c r="E218" i="4"/>
  <c r="J220" i="11"/>
  <c r="M219" i="11"/>
  <c r="L219" i="11"/>
  <c r="M218" i="10"/>
  <c r="N216" i="10"/>
  <c r="N217" i="10"/>
  <c r="H215" i="10"/>
  <c r="O214" i="10"/>
  <c r="D219" i="10"/>
  <c r="G219" i="10"/>
  <c r="H217" i="8"/>
  <c r="O216" i="8"/>
  <c r="N217" i="8"/>
  <c r="D220" i="8"/>
  <c r="G220" i="8"/>
  <c r="M219" i="8"/>
  <c r="M220" i="8"/>
  <c r="D167" i="7"/>
  <c r="K166" i="7"/>
  <c r="D220" i="6"/>
  <c r="E220" i="6"/>
  <c r="D220" i="5"/>
  <c r="E220" i="5"/>
  <c r="D219" i="4"/>
  <c r="E219" i="4"/>
  <c r="K218" i="4"/>
  <c r="K219" i="4"/>
  <c r="J221" i="11"/>
  <c r="M220" i="11"/>
  <c r="L220" i="11"/>
  <c r="D220" i="10"/>
  <c r="G220" i="10"/>
  <c r="H216" i="10"/>
  <c r="O215" i="10"/>
  <c r="M219" i="10"/>
  <c r="M220" i="10"/>
  <c r="D221" i="8"/>
  <c r="G221" i="8"/>
  <c r="H218" i="8"/>
  <c r="N218" i="8"/>
  <c r="O217" i="8"/>
  <c r="E167" i="7"/>
  <c r="D221" i="6"/>
  <c r="E221" i="6"/>
  <c r="K220" i="6"/>
  <c r="K221" i="6"/>
  <c r="D221" i="5"/>
  <c r="E221" i="5"/>
  <c r="K220" i="5"/>
  <c r="K221" i="5"/>
  <c r="D220" i="4"/>
  <c r="E220" i="4"/>
  <c r="J222" i="11"/>
  <c r="M221" i="11"/>
  <c r="L221" i="11"/>
  <c r="N218" i="10"/>
  <c r="N219" i="10"/>
  <c r="H217" i="10"/>
  <c r="O216" i="10"/>
  <c r="D221" i="10"/>
  <c r="G221" i="10"/>
  <c r="H219" i="8"/>
  <c r="O218" i="8"/>
  <c r="D222" i="8"/>
  <c r="G222" i="8"/>
  <c r="M221" i="8"/>
  <c r="D168" i="7"/>
  <c r="K167" i="7"/>
  <c r="D222" i="6"/>
  <c r="E222" i="6"/>
  <c r="D222" i="5"/>
  <c r="E222" i="5"/>
  <c r="D221" i="4"/>
  <c r="E221" i="4"/>
  <c r="K220" i="4"/>
  <c r="K221" i="4"/>
  <c r="J223" i="11"/>
  <c r="M222" i="11"/>
  <c r="L222" i="11"/>
  <c r="M222" i="8"/>
  <c r="D222" i="10"/>
  <c r="G222" i="10"/>
  <c r="H218" i="10"/>
  <c r="O217" i="10"/>
  <c r="M221" i="10"/>
  <c r="D223" i="8"/>
  <c r="G223" i="8"/>
  <c r="H220" i="8"/>
  <c r="O219" i="8"/>
  <c r="N219" i="8"/>
  <c r="N220" i="8"/>
  <c r="E168" i="7"/>
  <c r="D223" i="6"/>
  <c r="E223" i="6"/>
  <c r="K222" i="6"/>
  <c r="K223" i="6"/>
  <c r="D223" i="5"/>
  <c r="E223" i="5"/>
  <c r="K222" i="5"/>
  <c r="K223" i="5"/>
  <c r="D222" i="4"/>
  <c r="E222" i="4"/>
  <c r="J224" i="11"/>
  <c r="M223" i="11"/>
  <c r="L223" i="11"/>
  <c r="M222" i="10"/>
  <c r="N220" i="10"/>
  <c r="N221" i="10"/>
  <c r="H219" i="10"/>
  <c r="O218" i="10"/>
  <c r="D223" i="10"/>
  <c r="G223" i="10"/>
  <c r="H221" i="8"/>
  <c r="O220" i="8"/>
  <c r="D224" i="8"/>
  <c r="G224" i="8"/>
  <c r="M223" i="8"/>
  <c r="D169" i="7"/>
  <c r="K168" i="7"/>
  <c r="D224" i="6"/>
  <c r="E224" i="6"/>
  <c r="D224" i="5"/>
  <c r="E224" i="5"/>
  <c r="D223" i="4"/>
  <c r="E223" i="4"/>
  <c r="K222" i="4"/>
  <c r="K223" i="4"/>
  <c r="J225" i="11"/>
  <c r="M224" i="11"/>
  <c r="L224" i="11"/>
  <c r="M224" i="8"/>
  <c r="D224" i="10"/>
  <c r="G224" i="10"/>
  <c r="H220" i="10"/>
  <c r="O219" i="10"/>
  <c r="M223" i="10"/>
  <c r="D225" i="8"/>
  <c r="G225" i="8"/>
  <c r="H222" i="8"/>
  <c r="O221" i="8"/>
  <c r="N221" i="8"/>
  <c r="N222" i="8"/>
  <c r="E169" i="7"/>
  <c r="D225" i="6"/>
  <c r="E225" i="6"/>
  <c r="K224" i="6"/>
  <c r="K225" i="6"/>
  <c r="D225" i="5"/>
  <c r="E225" i="5"/>
  <c r="K224" i="5"/>
  <c r="K225" i="5"/>
  <c r="D224" i="4"/>
  <c r="E224" i="4"/>
  <c r="J226" i="11"/>
  <c r="M225" i="11"/>
  <c r="L225" i="11"/>
  <c r="M224" i="10"/>
  <c r="N222" i="10"/>
  <c r="N223" i="10"/>
  <c r="H221" i="10"/>
  <c r="O220" i="10"/>
  <c r="D225" i="10"/>
  <c r="G225" i="10"/>
  <c r="H223" i="8"/>
  <c r="O222" i="8"/>
  <c r="D226" i="8"/>
  <c r="G226" i="8"/>
  <c r="M225" i="8"/>
  <c r="D170" i="7"/>
  <c r="K169" i="7"/>
  <c r="D226" i="6"/>
  <c r="E226" i="6"/>
  <c r="D226" i="5"/>
  <c r="E226" i="5"/>
  <c r="D225" i="4"/>
  <c r="E225" i="4"/>
  <c r="K224" i="4"/>
  <c r="K225" i="4"/>
  <c r="J227" i="11"/>
  <c r="M226" i="11"/>
  <c r="L226" i="11"/>
  <c r="M226" i="8"/>
  <c r="D226" i="10"/>
  <c r="G226" i="10"/>
  <c r="H222" i="10"/>
  <c r="O221" i="10"/>
  <c r="M225" i="10"/>
  <c r="D227" i="8"/>
  <c r="G227" i="8"/>
  <c r="H224" i="8"/>
  <c r="O223" i="8"/>
  <c r="N223" i="8"/>
  <c r="N224" i="8"/>
  <c r="E170" i="7"/>
  <c r="D227" i="6"/>
  <c r="E227" i="6"/>
  <c r="K226" i="6"/>
  <c r="K227" i="6"/>
  <c r="D227" i="5"/>
  <c r="E227" i="5"/>
  <c r="K226" i="5"/>
  <c r="K227" i="5"/>
  <c r="D226" i="4"/>
  <c r="E226" i="4"/>
  <c r="J228" i="11"/>
  <c r="M227" i="11"/>
  <c r="L227" i="11"/>
  <c r="M226" i="10"/>
  <c r="N224" i="10"/>
  <c r="N225" i="10"/>
  <c r="H223" i="10"/>
  <c r="O222" i="10"/>
  <c r="D227" i="10"/>
  <c r="G227" i="10"/>
  <c r="H225" i="8"/>
  <c r="O224" i="8"/>
  <c r="D228" i="8"/>
  <c r="G228" i="8"/>
  <c r="M227" i="8"/>
  <c r="M228" i="8"/>
  <c r="D171" i="7"/>
  <c r="K170" i="7"/>
  <c r="D228" i="6"/>
  <c r="E228" i="6"/>
  <c r="D228" i="5"/>
  <c r="E228" i="5"/>
  <c r="D227" i="4"/>
  <c r="E227" i="4"/>
  <c r="K226" i="4"/>
  <c r="K227" i="4"/>
  <c r="J229" i="11"/>
  <c r="M228" i="11"/>
  <c r="L228" i="11"/>
  <c r="D228" i="10"/>
  <c r="G228" i="10"/>
  <c r="H224" i="10"/>
  <c r="O223" i="10"/>
  <c r="M227" i="10"/>
  <c r="M228" i="10"/>
  <c r="D229" i="8"/>
  <c r="G229" i="8"/>
  <c r="H226" i="8"/>
  <c r="O225" i="8"/>
  <c r="N225" i="8"/>
  <c r="N226" i="8"/>
  <c r="E171" i="7"/>
  <c r="D229" i="6"/>
  <c r="E229" i="6"/>
  <c r="K228" i="6"/>
  <c r="K229" i="6"/>
  <c r="D229" i="5"/>
  <c r="E229" i="5"/>
  <c r="K228" i="5"/>
  <c r="K229" i="5"/>
  <c r="D228" i="4"/>
  <c r="E228" i="4"/>
  <c r="J230" i="11"/>
  <c r="M229" i="11"/>
  <c r="L229" i="11"/>
  <c r="N226" i="10"/>
  <c r="N227" i="10"/>
  <c r="H225" i="10"/>
  <c r="O224" i="10"/>
  <c r="D229" i="10"/>
  <c r="G229" i="10"/>
  <c r="H227" i="8"/>
  <c r="N227" i="8"/>
  <c r="O226" i="8"/>
  <c r="D230" i="8"/>
  <c r="G230" i="8"/>
  <c r="M229" i="8"/>
  <c r="K171" i="7"/>
  <c r="D172" i="7"/>
  <c r="D230" i="6"/>
  <c r="E230" i="6"/>
  <c r="D230" i="5"/>
  <c r="E230" i="5"/>
  <c r="D229" i="4"/>
  <c r="E229" i="4"/>
  <c r="K228" i="4"/>
  <c r="K229" i="4"/>
  <c r="J231" i="11"/>
  <c r="M230" i="11"/>
  <c r="L230" i="11"/>
  <c r="M230" i="8"/>
  <c r="D230" i="10"/>
  <c r="G230" i="10"/>
  <c r="H226" i="10"/>
  <c r="O225" i="10"/>
  <c r="M229" i="10"/>
  <c r="D231" i="8"/>
  <c r="G231" i="8"/>
  <c r="H228" i="8"/>
  <c r="N228" i="8"/>
  <c r="O227" i="8"/>
  <c r="E172" i="7"/>
  <c r="D231" i="6"/>
  <c r="E231" i="6"/>
  <c r="K230" i="6"/>
  <c r="K231" i="6"/>
  <c r="D231" i="5"/>
  <c r="E231" i="5"/>
  <c r="K230" i="5"/>
  <c r="K231" i="5"/>
  <c r="D230" i="4"/>
  <c r="E230" i="4"/>
  <c r="J232" i="11"/>
  <c r="M231" i="11"/>
  <c r="L231" i="11"/>
  <c r="M230" i="10"/>
  <c r="N228" i="10"/>
  <c r="N229" i="10"/>
  <c r="H227" i="10"/>
  <c r="O226" i="10"/>
  <c r="D231" i="10"/>
  <c r="G231" i="10"/>
  <c r="H229" i="8"/>
  <c r="N229" i="8"/>
  <c r="O228" i="8"/>
  <c r="D232" i="8"/>
  <c r="G232" i="8"/>
  <c r="M231" i="8"/>
  <c r="D173" i="7"/>
  <c r="K172" i="7"/>
  <c r="D232" i="6"/>
  <c r="E232" i="6"/>
  <c r="D232" i="5"/>
  <c r="E232" i="5"/>
  <c r="D231" i="4"/>
  <c r="E231" i="4"/>
  <c r="K230" i="4"/>
  <c r="K231" i="4"/>
  <c r="J233" i="11"/>
  <c r="M232" i="11"/>
  <c r="L232" i="11"/>
  <c r="M232" i="8"/>
  <c r="D232" i="10"/>
  <c r="G232" i="10"/>
  <c r="H228" i="10"/>
  <c r="O227" i="10"/>
  <c r="M231" i="10"/>
  <c r="D233" i="8"/>
  <c r="G233" i="8"/>
  <c r="H230" i="8"/>
  <c r="N230" i="8"/>
  <c r="O229" i="8"/>
  <c r="E173" i="7"/>
  <c r="D233" i="6"/>
  <c r="E233" i="6"/>
  <c r="K232" i="6"/>
  <c r="K233" i="6"/>
  <c r="D233" i="5"/>
  <c r="E233" i="5"/>
  <c r="K232" i="5"/>
  <c r="K233" i="5"/>
  <c r="D232" i="4"/>
  <c r="E232" i="4"/>
  <c r="J234" i="11"/>
  <c r="M233" i="11"/>
  <c r="L233" i="11"/>
  <c r="M232" i="10"/>
  <c r="N230" i="10"/>
  <c r="N231" i="10"/>
  <c r="H229" i="10"/>
  <c r="O228" i="10"/>
  <c r="D233" i="10"/>
  <c r="G233" i="10"/>
  <c r="H231" i="8"/>
  <c r="O230" i="8"/>
  <c r="D234" i="8"/>
  <c r="G234" i="8"/>
  <c r="M233" i="8"/>
  <c r="D174" i="7"/>
  <c r="K173" i="7"/>
  <c r="D234" i="6"/>
  <c r="E234" i="6"/>
  <c r="D234" i="5"/>
  <c r="E234" i="5"/>
  <c r="D233" i="4"/>
  <c r="E233" i="4"/>
  <c r="K232" i="4"/>
  <c r="K233" i="4"/>
  <c r="J235" i="11"/>
  <c r="M234" i="11"/>
  <c r="L234" i="11"/>
  <c r="M234" i="8"/>
  <c r="D234" i="10"/>
  <c r="G234" i="10"/>
  <c r="H230" i="10"/>
  <c r="O229" i="10"/>
  <c r="M233" i="10"/>
  <c r="D235" i="8"/>
  <c r="G235" i="8"/>
  <c r="H232" i="8"/>
  <c r="O231" i="8"/>
  <c r="N231" i="8"/>
  <c r="N232" i="8"/>
  <c r="E174" i="7"/>
  <c r="D235" i="6"/>
  <c r="E235" i="6"/>
  <c r="K234" i="6"/>
  <c r="K235" i="6"/>
  <c r="D235" i="5"/>
  <c r="E235" i="5"/>
  <c r="K234" i="5"/>
  <c r="K235" i="5"/>
  <c r="D234" i="4"/>
  <c r="E234" i="4"/>
  <c r="J236" i="11"/>
  <c r="M235" i="11"/>
  <c r="L235" i="11"/>
  <c r="M234" i="10"/>
  <c r="N232" i="10"/>
  <c r="N233" i="10"/>
  <c r="H231" i="10"/>
  <c r="O230" i="10"/>
  <c r="D235" i="10"/>
  <c r="G235" i="10"/>
  <c r="H233" i="8"/>
  <c r="O232" i="8"/>
  <c r="D236" i="8"/>
  <c r="G236" i="8"/>
  <c r="M235" i="8"/>
  <c r="D175" i="7"/>
  <c r="K174" i="7"/>
  <c r="D236" i="6"/>
  <c r="E236" i="6"/>
  <c r="D236" i="5"/>
  <c r="E236" i="5"/>
  <c r="D235" i="4"/>
  <c r="E235" i="4"/>
  <c r="K234" i="4"/>
  <c r="K235" i="4"/>
  <c r="J237" i="11"/>
  <c r="M236" i="11"/>
  <c r="L236" i="11"/>
  <c r="M236" i="8"/>
  <c r="D236" i="10"/>
  <c r="G236" i="10"/>
  <c r="H232" i="10"/>
  <c r="O231" i="10"/>
  <c r="M235" i="10"/>
  <c r="D237" i="8"/>
  <c r="G237" i="8"/>
  <c r="H234" i="8"/>
  <c r="O233" i="8"/>
  <c r="N233" i="8"/>
  <c r="N234" i="8"/>
  <c r="E175" i="7"/>
  <c r="D237" i="6"/>
  <c r="E237" i="6"/>
  <c r="K236" i="6"/>
  <c r="K237" i="6"/>
  <c r="D237" i="5"/>
  <c r="E237" i="5"/>
  <c r="K236" i="5"/>
  <c r="K237" i="5"/>
  <c r="D236" i="4"/>
  <c r="E236" i="4"/>
  <c r="J238" i="11"/>
  <c r="M237" i="11"/>
  <c r="L237" i="11"/>
  <c r="M236" i="10"/>
  <c r="N234" i="10"/>
  <c r="N235" i="10"/>
  <c r="H233" i="10"/>
  <c r="O232" i="10"/>
  <c r="D237" i="10"/>
  <c r="G237" i="10"/>
  <c r="H235" i="8"/>
  <c r="O234" i="8"/>
  <c r="D238" i="8"/>
  <c r="G238" i="8"/>
  <c r="M237" i="8"/>
  <c r="D176" i="7"/>
  <c r="K175" i="7"/>
  <c r="D238" i="6"/>
  <c r="E238" i="6"/>
  <c r="D238" i="5"/>
  <c r="E238" i="5"/>
  <c r="D237" i="4"/>
  <c r="E237" i="4"/>
  <c r="K236" i="4"/>
  <c r="K237" i="4"/>
  <c r="J239" i="11"/>
  <c r="M238" i="11"/>
  <c r="L238" i="11"/>
  <c r="M238" i="8"/>
  <c r="D238" i="10"/>
  <c r="G238" i="10"/>
  <c r="H234" i="10"/>
  <c r="O233" i="10"/>
  <c r="M237" i="10"/>
  <c r="D239" i="8"/>
  <c r="G239" i="8"/>
  <c r="H236" i="8"/>
  <c r="O235" i="8"/>
  <c r="N235" i="8"/>
  <c r="N236" i="8"/>
  <c r="E176" i="7"/>
  <c r="D239" i="6"/>
  <c r="E239" i="6"/>
  <c r="K238" i="6"/>
  <c r="K239" i="6"/>
  <c r="D239" i="5"/>
  <c r="E239" i="5"/>
  <c r="K238" i="5"/>
  <c r="K239" i="5"/>
  <c r="D238" i="4"/>
  <c r="E238" i="4"/>
  <c r="J240" i="11"/>
  <c r="M239" i="11"/>
  <c r="L239" i="11"/>
  <c r="M238" i="10"/>
  <c r="N236" i="10"/>
  <c r="N237" i="10"/>
  <c r="H235" i="10"/>
  <c r="O234" i="10"/>
  <c r="D239" i="10"/>
  <c r="G239" i="10"/>
  <c r="M239" i="10"/>
  <c r="H237" i="8"/>
  <c r="O236" i="8"/>
  <c r="D240" i="8"/>
  <c r="G240" i="8"/>
  <c r="M239" i="8"/>
  <c r="D177" i="7"/>
  <c r="K176" i="7"/>
  <c r="D240" i="6"/>
  <c r="E240" i="6"/>
  <c r="D240" i="5"/>
  <c r="E240" i="5"/>
  <c r="D239" i="4"/>
  <c r="E239" i="4"/>
  <c r="K238" i="4"/>
  <c r="K239" i="4"/>
  <c r="J241" i="11"/>
  <c r="M240" i="11"/>
  <c r="L240" i="11"/>
  <c r="M240" i="8"/>
  <c r="N238" i="10"/>
  <c r="D240" i="10"/>
  <c r="G240" i="10"/>
  <c r="M240" i="10"/>
  <c r="H236" i="10"/>
  <c r="O235" i="10"/>
  <c r="D241" i="8"/>
  <c r="G241" i="8"/>
  <c r="H238" i="8"/>
  <c r="O237" i="8"/>
  <c r="N237" i="8"/>
  <c r="N238" i="8"/>
  <c r="E177" i="7"/>
  <c r="D241" i="6"/>
  <c r="E241" i="6"/>
  <c r="K240" i="6"/>
  <c r="K241" i="6"/>
  <c r="D241" i="5"/>
  <c r="E241" i="5"/>
  <c r="K240" i="5"/>
  <c r="K241" i="5"/>
  <c r="D240" i="4"/>
  <c r="E240" i="4"/>
  <c r="J242" i="11"/>
  <c r="M241" i="11"/>
  <c r="L241" i="11"/>
  <c r="N239" i="10"/>
  <c r="H237" i="10"/>
  <c r="O236" i="10"/>
  <c r="D241" i="10"/>
  <c r="G241" i="10"/>
  <c r="H239" i="8"/>
  <c r="O238" i="8"/>
  <c r="D242" i="8"/>
  <c r="G242" i="8"/>
  <c r="M241" i="8"/>
  <c r="D178" i="7"/>
  <c r="K177" i="7"/>
  <c r="D242" i="6"/>
  <c r="E242" i="6"/>
  <c r="D242" i="5"/>
  <c r="E242" i="5"/>
  <c r="D241" i="4"/>
  <c r="E241" i="4"/>
  <c r="K240" i="4"/>
  <c r="K241" i="4"/>
  <c r="J243" i="11"/>
  <c r="M242" i="11"/>
  <c r="L242" i="11"/>
  <c r="M242" i="8"/>
  <c r="D242" i="10"/>
  <c r="G242" i="10"/>
  <c r="M241" i="10"/>
  <c r="H238" i="10"/>
  <c r="O237" i="10"/>
  <c r="D243" i="8"/>
  <c r="G243" i="8"/>
  <c r="H240" i="8"/>
  <c r="O239" i="8"/>
  <c r="N239" i="8"/>
  <c r="N240" i="8"/>
  <c r="E178" i="7"/>
  <c r="D243" i="6"/>
  <c r="E243" i="6"/>
  <c r="K242" i="6"/>
  <c r="K243" i="6"/>
  <c r="D243" i="5"/>
  <c r="E243" i="5"/>
  <c r="K242" i="5"/>
  <c r="K243" i="5"/>
  <c r="D242" i="4"/>
  <c r="E242" i="4"/>
  <c r="K242" i="4"/>
  <c r="J244" i="11"/>
  <c r="M243" i="11"/>
  <c r="L243" i="11"/>
  <c r="M242" i="10"/>
  <c r="N240" i="10"/>
  <c r="N241" i="10"/>
  <c r="D243" i="10"/>
  <c r="G243" i="10"/>
  <c r="H239" i="10"/>
  <c r="O238" i="10"/>
  <c r="H241" i="8"/>
  <c r="O240" i="8"/>
  <c r="D244" i="8"/>
  <c r="G244" i="8"/>
  <c r="M243" i="8"/>
  <c r="D179" i="7"/>
  <c r="K178" i="7"/>
  <c r="D244" i="6"/>
  <c r="E244" i="6"/>
  <c r="D244" i="5"/>
  <c r="E244" i="5"/>
  <c r="D243" i="4"/>
  <c r="E243" i="4"/>
  <c r="K243" i="4"/>
  <c r="J245" i="11"/>
  <c r="M244" i="11"/>
  <c r="L244" i="11"/>
  <c r="M244" i="8"/>
  <c r="H240" i="10"/>
  <c r="O239" i="10"/>
  <c r="D244" i="10"/>
  <c r="G244" i="10"/>
  <c r="M243" i="10"/>
  <c r="N242" i="10"/>
  <c r="D245" i="8"/>
  <c r="G245" i="8"/>
  <c r="H242" i="8"/>
  <c r="O241" i="8"/>
  <c r="N241" i="8"/>
  <c r="N242" i="8"/>
  <c r="E179" i="7"/>
  <c r="D245" i="6"/>
  <c r="E245" i="6"/>
  <c r="K244" i="6"/>
  <c r="K245" i="6"/>
  <c r="D245" i="5"/>
  <c r="E245" i="5"/>
  <c r="K244" i="5"/>
  <c r="K245" i="5"/>
  <c r="D244" i="4"/>
  <c r="E244" i="4"/>
  <c r="K244" i="4"/>
  <c r="J246" i="11"/>
  <c r="M245" i="11"/>
  <c r="L245" i="11"/>
  <c r="M244" i="10"/>
  <c r="N243" i="10"/>
  <c r="D245" i="10"/>
  <c r="G245" i="10"/>
  <c r="H241" i="10"/>
  <c r="O240" i="10"/>
  <c r="H243" i="8"/>
  <c r="O242" i="8"/>
  <c r="D246" i="8"/>
  <c r="G246" i="8"/>
  <c r="M245" i="8"/>
  <c r="D180" i="7"/>
  <c r="K179" i="7"/>
  <c r="D246" i="6"/>
  <c r="E246" i="6"/>
  <c r="D246" i="5"/>
  <c r="E246" i="5"/>
  <c r="D245" i="4"/>
  <c r="E245" i="4"/>
  <c r="J247" i="11"/>
  <c r="M246" i="11"/>
  <c r="L246" i="11"/>
  <c r="M246" i="8"/>
  <c r="H242" i="10"/>
  <c r="O241" i="10"/>
  <c r="D246" i="10"/>
  <c r="G246" i="10"/>
  <c r="M245" i="10"/>
  <c r="N244" i="10"/>
  <c r="D247" i="8"/>
  <c r="G247" i="8"/>
  <c r="H244" i="8"/>
  <c r="O243" i="8"/>
  <c r="N243" i="8"/>
  <c r="N244" i="8"/>
  <c r="E180" i="7"/>
  <c r="D247" i="6"/>
  <c r="E247" i="6"/>
  <c r="K246" i="6"/>
  <c r="K247" i="6"/>
  <c r="D247" i="5"/>
  <c r="E247" i="5"/>
  <c r="K246" i="5"/>
  <c r="K247" i="5"/>
  <c r="D246" i="4"/>
  <c r="E246" i="4"/>
  <c r="K245" i="4"/>
  <c r="K246" i="4"/>
  <c r="J248" i="11"/>
  <c r="M247" i="11"/>
  <c r="L247" i="11"/>
  <c r="M246" i="10"/>
  <c r="N245" i="10"/>
  <c r="D247" i="10"/>
  <c r="G247" i="10"/>
  <c r="H243" i="10"/>
  <c r="O242" i="10"/>
  <c r="H245" i="8"/>
  <c r="O244" i="8"/>
  <c r="D248" i="8"/>
  <c r="G248" i="8"/>
  <c r="M247" i="8"/>
  <c r="D181" i="7"/>
  <c r="K180" i="7"/>
  <c r="D248" i="6"/>
  <c r="E248" i="6"/>
  <c r="D248" i="5"/>
  <c r="E248" i="5"/>
  <c r="D247" i="4"/>
  <c r="E247" i="4"/>
  <c r="J249" i="11"/>
  <c r="M248" i="11"/>
  <c r="L248" i="11"/>
  <c r="M248" i="8"/>
  <c r="H244" i="10"/>
  <c r="O243" i="10"/>
  <c r="D248" i="10"/>
  <c r="G248" i="10"/>
  <c r="M247" i="10"/>
  <c r="N246" i="10"/>
  <c r="D249" i="8"/>
  <c r="G249" i="8"/>
  <c r="H246" i="8"/>
  <c r="O245" i="8"/>
  <c r="N245" i="8"/>
  <c r="N246" i="8"/>
  <c r="E181" i="7"/>
  <c r="D249" i="6"/>
  <c r="E249" i="6"/>
  <c r="K248" i="6"/>
  <c r="D249" i="5"/>
  <c r="E249" i="5"/>
  <c r="K248" i="5"/>
  <c r="K249" i="5"/>
  <c r="D248" i="4"/>
  <c r="E248" i="4"/>
  <c r="K247" i="4"/>
  <c r="K248" i="4"/>
  <c r="J250" i="11"/>
  <c r="M249" i="11"/>
  <c r="L249" i="11"/>
  <c r="M248" i="10"/>
  <c r="N247" i="10"/>
  <c r="D249" i="10"/>
  <c r="G249" i="10"/>
  <c r="H245" i="10"/>
  <c r="O244" i="10"/>
  <c r="H247" i="8"/>
  <c r="O246" i="8"/>
  <c r="D250" i="8"/>
  <c r="G250" i="8"/>
  <c r="M249" i="8"/>
  <c r="D182" i="7"/>
  <c r="K181" i="7"/>
  <c r="K249" i="6"/>
  <c r="D250" i="6"/>
  <c r="E250" i="6"/>
  <c r="D250" i="5"/>
  <c r="E250" i="5"/>
  <c r="D249" i="4"/>
  <c r="E249" i="4"/>
  <c r="J251" i="11"/>
  <c r="M250" i="11"/>
  <c r="L250" i="11"/>
  <c r="M250" i="8"/>
  <c r="H246" i="10"/>
  <c r="O245" i="10"/>
  <c r="D250" i="10"/>
  <c r="G250" i="10"/>
  <c r="M249" i="10"/>
  <c r="N248" i="10"/>
  <c r="D251" i="8"/>
  <c r="G251" i="8"/>
  <c r="H248" i="8"/>
  <c r="O247" i="8"/>
  <c r="N247" i="8"/>
  <c r="N248" i="8"/>
  <c r="E182" i="7"/>
  <c r="D251" i="6"/>
  <c r="E251" i="6"/>
  <c r="K250" i="6"/>
  <c r="K251" i="6"/>
  <c r="D251" i="5"/>
  <c r="E251" i="5"/>
  <c r="K250" i="5"/>
  <c r="K251" i="5"/>
  <c r="D250" i="4"/>
  <c r="E250" i="4"/>
  <c r="K249" i="4"/>
  <c r="K250" i="4"/>
  <c r="J252" i="11"/>
  <c r="M251" i="11"/>
  <c r="L251" i="11"/>
  <c r="M250" i="10"/>
  <c r="N249" i="10"/>
  <c r="D251" i="10"/>
  <c r="G251" i="10"/>
  <c r="H247" i="10"/>
  <c r="O246" i="10"/>
  <c r="H249" i="8"/>
  <c r="O248" i="8"/>
  <c r="D252" i="8"/>
  <c r="G252" i="8"/>
  <c r="M251" i="8"/>
  <c r="D183" i="7"/>
  <c r="K182" i="7"/>
  <c r="D252" i="6"/>
  <c r="E252" i="6"/>
  <c r="D252" i="5"/>
  <c r="E252" i="5"/>
  <c r="D251" i="4"/>
  <c r="E251" i="4"/>
  <c r="J253" i="11"/>
  <c r="M252" i="11"/>
  <c r="L252" i="11"/>
  <c r="M252" i="8"/>
  <c r="H248" i="10"/>
  <c r="O247" i="10"/>
  <c r="D252" i="10"/>
  <c r="G252" i="10"/>
  <c r="M251" i="10"/>
  <c r="N250" i="10"/>
  <c r="D253" i="8"/>
  <c r="G253" i="8"/>
  <c r="H250" i="8"/>
  <c r="O249" i="8"/>
  <c r="N249" i="8"/>
  <c r="N250" i="8"/>
  <c r="E183" i="7"/>
  <c r="D253" i="6"/>
  <c r="E253" i="6"/>
  <c r="K252" i="6"/>
  <c r="K253" i="6"/>
  <c r="D253" i="5"/>
  <c r="E253" i="5"/>
  <c r="K252" i="5"/>
  <c r="K253" i="5"/>
  <c r="D252" i="4"/>
  <c r="E252" i="4"/>
  <c r="K251" i="4"/>
  <c r="K252" i="4"/>
  <c r="J254" i="11"/>
  <c r="M253" i="11"/>
  <c r="L253" i="11"/>
  <c r="M252" i="10"/>
  <c r="N251" i="10"/>
  <c r="D253" i="10"/>
  <c r="G253" i="10"/>
  <c r="H249" i="10"/>
  <c r="O248" i="10"/>
  <c r="H251" i="8"/>
  <c r="O250" i="8"/>
  <c r="D254" i="8"/>
  <c r="G254" i="8"/>
  <c r="M253" i="8"/>
  <c r="D184" i="7"/>
  <c r="K183" i="7"/>
  <c r="D254" i="6"/>
  <c r="E254" i="6"/>
  <c r="D254" i="5"/>
  <c r="E254" i="5"/>
  <c r="D253" i="4"/>
  <c r="E253" i="4"/>
  <c r="J255" i="11"/>
  <c r="M254" i="11"/>
  <c r="L254" i="11"/>
  <c r="M254" i="8"/>
  <c r="H250" i="10"/>
  <c r="O249" i="10"/>
  <c r="D254" i="10"/>
  <c r="G254" i="10"/>
  <c r="M253" i="10"/>
  <c r="D255" i="8"/>
  <c r="G255" i="8"/>
  <c r="H252" i="8"/>
  <c r="O251" i="8"/>
  <c r="N251" i="8"/>
  <c r="N252" i="8"/>
  <c r="E184" i="7"/>
  <c r="D255" i="6"/>
  <c r="E255" i="6"/>
  <c r="K254" i="6"/>
  <c r="K255" i="6"/>
  <c r="D255" i="5"/>
  <c r="E255" i="5"/>
  <c r="K254" i="5"/>
  <c r="K255" i="5"/>
  <c r="D254" i="4"/>
  <c r="E254" i="4"/>
  <c r="K253" i="4"/>
  <c r="K254" i="4"/>
  <c r="J256" i="11"/>
  <c r="M255" i="11"/>
  <c r="L255" i="11"/>
  <c r="M254" i="10"/>
  <c r="N252" i="10"/>
  <c r="N253" i="10"/>
  <c r="D255" i="10"/>
  <c r="G255" i="10"/>
  <c r="H251" i="10"/>
  <c r="O250" i="10"/>
  <c r="H253" i="8"/>
  <c r="O252" i="8"/>
  <c r="D256" i="8"/>
  <c r="G256" i="8"/>
  <c r="M255" i="8"/>
  <c r="D185" i="7"/>
  <c r="K184" i="7"/>
  <c r="D256" i="6"/>
  <c r="E256" i="6"/>
  <c r="D256" i="5"/>
  <c r="E256" i="5"/>
  <c r="D255" i="4"/>
  <c r="E255" i="4"/>
  <c r="J257" i="11"/>
  <c r="M256" i="11"/>
  <c r="L256" i="11"/>
  <c r="M256" i="8"/>
  <c r="H252" i="10"/>
  <c r="O251" i="10"/>
  <c r="D256" i="10"/>
  <c r="G256" i="10"/>
  <c r="M255" i="10"/>
  <c r="N254" i="10"/>
  <c r="D257" i="8"/>
  <c r="G257" i="8"/>
  <c r="H254" i="8"/>
  <c r="O253" i="8"/>
  <c r="N253" i="8"/>
  <c r="N254" i="8"/>
  <c r="E185" i="7"/>
  <c r="D257" i="6"/>
  <c r="E257" i="6"/>
  <c r="K256" i="6"/>
  <c r="K257" i="6"/>
  <c r="D257" i="5"/>
  <c r="E257" i="5"/>
  <c r="K256" i="5"/>
  <c r="K257" i="5"/>
  <c r="D256" i="4"/>
  <c r="E256" i="4"/>
  <c r="K255" i="4"/>
  <c r="K256" i="4"/>
  <c r="J258" i="11"/>
  <c r="M257" i="11"/>
  <c r="L257" i="11"/>
  <c r="M256" i="10"/>
  <c r="N255" i="10"/>
  <c r="D257" i="10"/>
  <c r="G257" i="10"/>
  <c r="H253" i="10"/>
  <c r="O252" i="10"/>
  <c r="H255" i="8"/>
  <c r="O254" i="8"/>
  <c r="D258" i="8"/>
  <c r="G258" i="8"/>
  <c r="M257" i="8"/>
  <c r="D186" i="7"/>
  <c r="K185" i="7"/>
  <c r="D258" i="6"/>
  <c r="E258" i="6"/>
  <c r="D258" i="5"/>
  <c r="E258" i="5"/>
  <c r="D257" i="4"/>
  <c r="E257" i="4"/>
  <c r="J259" i="11"/>
  <c r="M258" i="11"/>
  <c r="L258" i="11"/>
  <c r="M258" i="8"/>
  <c r="H254" i="10"/>
  <c r="O253" i="10"/>
  <c r="D258" i="10"/>
  <c r="G258" i="10"/>
  <c r="M257" i="10"/>
  <c r="N256" i="10"/>
  <c r="D259" i="8"/>
  <c r="G259" i="8"/>
  <c r="H256" i="8"/>
  <c r="O255" i="8"/>
  <c r="N255" i="8"/>
  <c r="N256" i="8"/>
  <c r="E186" i="7"/>
  <c r="D259" i="6"/>
  <c r="E259" i="6"/>
  <c r="K258" i="6"/>
  <c r="K259" i="6"/>
  <c r="D259" i="5"/>
  <c r="E259" i="5"/>
  <c r="K258" i="5"/>
  <c r="K259" i="5"/>
  <c r="D258" i="4"/>
  <c r="E258" i="4"/>
  <c r="K257" i="4"/>
  <c r="K258" i="4"/>
  <c r="J260" i="11"/>
  <c r="M259" i="11"/>
  <c r="L259" i="11"/>
  <c r="M258" i="10"/>
  <c r="N257" i="10"/>
  <c r="D259" i="10"/>
  <c r="G259" i="10"/>
  <c r="H255" i="10"/>
  <c r="O254" i="10"/>
  <c r="H257" i="8"/>
  <c r="O256" i="8"/>
  <c r="D260" i="8"/>
  <c r="G260" i="8"/>
  <c r="M259" i="8"/>
  <c r="K186" i="7"/>
  <c r="D187" i="7"/>
  <c r="D260" i="6"/>
  <c r="E260" i="6"/>
  <c r="D260" i="5"/>
  <c r="E260" i="5"/>
  <c r="D259" i="4"/>
  <c r="E259" i="4"/>
  <c r="J261" i="11"/>
  <c r="M260" i="11"/>
  <c r="L260" i="11"/>
  <c r="M260" i="8"/>
  <c r="H256" i="10"/>
  <c r="O255" i="10"/>
  <c r="D260" i="10"/>
  <c r="G260" i="10"/>
  <c r="M259" i="10"/>
  <c r="N258" i="10"/>
  <c r="D261" i="8"/>
  <c r="G261" i="8"/>
  <c r="H258" i="8"/>
  <c r="O257" i="8"/>
  <c r="N257" i="8"/>
  <c r="N258" i="8"/>
  <c r="E187" i="7"/>
  <c r="D261" i="6"/>
  <c r="E261" i="6"/>
  <c r="K260" i="6"/>
  <c r="K261" i="6"/>
  <c r="D261" i="5"/>
  <c r="E261" i="5"/>
  <c r="K260" i="5"/>
  <c r="K261" i="5"/>
  <c r="D260" i="4"/>
  <c r="E260" i="4"/>
  <c r="K259" i="4"/>
  <c r="K260" i="4"/>
  <c r="J262" i="11"/>
  <c r="M261" i="11"/>
  <c r="L261" i="11"/>
  <c r="M260" i="10"/>
  <c r="N259" i="10"/>
  <c r="D261" i="10"/>
  <c r="G261" i="10"/>
  <c r="H257" i="10"/>
  <c r="O256" i="10"/>
  <c r="H259" i="8"/>
  <c r="O258" i="8"/>
  <c r="D262" i="8"/>
  <c r="G262" i="8"/>
  <c r="M261" i="8"/>
  <c r="D188" i="7"/>
  <c r="K187" i="7"/>
  <c r="D262" i="6"/>
  <c r="E262" i="6"/>
  <c r="D262" i="5"/>
  <c r="E262" i="5"/>
  <c r="D261" i="4"/>
  <c r="E261" i="4"/>
  <c r="J263" i="11"/>
  <c r="M262" i="11"/>
  <c r="L262" i="11"/>
  <c r="M262" i="8"/>
  <c r="H258" i="10"/>
  <c r="O257" i="10"/>
  <c r="D262" i="10"/>
  <c r="G262" i="10"/>
  <c r="M261" i="10"/>
  <c r="N260" i="10"/>
  <c r="D263" i="8"/>
  <c r="G263" i="8"/>
  <c r="H260" i="8"/>
  <c r="O259" i="8"/>
  <c r="N259" i="8"/>
  <c r="N260" i="8"/>
  <c r="E188" i="7"/>
  <c r="D263" i="6"/>
  <c r="E263" i="6"/>
  <c r="K262" i="6"/>
  <c r="K263" i="6"/>
  <c r="D263" i="5"/>
  <c r="E263" i="5"/>
  <c r="K262" i="5"/>
  <c r="K263" i="5"/>
  <c r="D262" i="4"/>
  <c r="E262" i="4"/>
  <c r="K261" i="4"/>
  <c r="K262" i="4"/>
  <c r="J264" i="11"/>
  <c r="M263" i="11"/>
  <c r="L263" i="11"/>
  <c r="M262" i="10"/>
  <c r="N261" i="10"/>
  <c r="D263" i="10"/>
  <c r="G263" i="10"/>
  <c r="H259" i="10"/>
  <c r="O258" i="10"/>
  <c r="H261" i="8"/>
  <c r="O260" i="8"/>
  <c r="D264" i="8"/>
  <c r="G264" i="8"/>
  <c r="M263" i="8"/>
  <c r="D189" i="7"/>
  <c r="K188" i="7"/>
  <c r="D264" i="6"/>
  <c r="E264" i="6"/>
  <c r="D264" i="5"/>
  <c r="E264" i="5"/>
  <c r="D263" i="4"/>
  <c r="E263" i="4"/>
  <c r="J265" i="11"/>
  <c r="M264" i="11"/>
  <c r="L264" i="11"/>
  <c r="M264" i="8"/>
  <c r="H260" i="10"/>
  <c r="O259" i="10"/>
  <c r="D264" i="10"/>
  <c r="G264" i="10"/>
  <c r="M263" i="10"/>
  <c r="D265" i="8"/>
  <c r="G265" i="8"/>
  <c r="H262" i="8"/>
  <c r="O261" i="8"/>
  <c r="N261" i="8"/>
  <c r="N262" i="8"/>
  <c r="E189" i="7"/>
  <c r="D265" i="6"/>
  <c r="E265" i="6"/>
  <c r="K264" i="6"/>
  <c r="K265" i="6"/>
  <c r="D265" i="5"/>
  <c r="E265" i="5"/>
  <c r="K264" i="5"/>
  <c r="K265" i="5"/>
  <c r="D264" i="4"/>
  <c r="E264" i="4"/>
  <c r="K263" i="4"/>
  <c r="K264" i="4"/>
  <c r="J266" i="11"/>
  <c r="M265" i="11"/>
  <c r="L265" i="11"/>
  <c r="M264" i="10"/>
  <c r="N262" i="10"/>
  <c r="N263" i="10"/>
  <c r="D265" i="10"/>
  <c r="G265" i="10"/>
  <c r="H261" i="10"/>
  <c r="O260" i="10"/>
  <c r="H263" i="8"/>
  <c r="N263" i="8"/>
  <c r="O262" i="8"/>
  <c r="D266" i="8"/>
  <c r="G266" i="8"/>
  <c r="M265" i="8"/>
  <c r="D190" i="7"/>
  <c r="K189" i="7"/>
  <c r="D266" i="6"/>
  <c r="E266" i="6"/>
  <c r="D266" i="5"/>
  <c r="E266" i="5"/>
  <c r="D265" i="4"/>
  <c r="E265" i="4"/>
  <c r="J267" i="11"/>
  <c r="M266" i="11"/>
  <c r="L266" i="11"/>
  <c r="M266" i="8"/>
  <c r="H262" i="10"/>
  <c r="O261" i="10"/>
  <c r="D266" i="10"/>
  <c r="G266" i="10"/>
  <c r="M265" i="10"/>
  <c r="N264" i="10"/>
  <c r="D267" i="8"/>
  <c r="G267" i="8"/>
  <c r="H264" i="8"/>
  <c r="N264" i="8"/>
  <c r="O263" i="8"/>
  <c r="E190" i="7"/>
  <c r="D267" i="6"/>
  <c r="E267" i="6"/>
  <c r="K266" i="6"/>
  <c r="K267" i="6"/>
  <c r="D267" i="5"/>
  <c r="E267" i="5"/>
  <c r="K266" i="5"/>
  <c r="K267" i="5"/>
  <c r="D266" i="4"/>
  <c r="E266" i="4"/>
  <c r="K265" i="4"/>
  <c r="K266" i="4"/>
  <c r="J268" i="11"/>
  <c r="M267" i="11"/>
  <c r="L267" i="11"/>
  <c r="M266" i="10"/>
  <c r="N265" i="10"/>
  <c r="D267" i="10"/>
  <c r="G267" i="10"/>
  <c r="H263" i="10"/>
  <c r="O262" i="10"/>
  <c r="H265" i="8"/>
  <c r="N265" i="8"/>
  <c r="O264" i="8"/>
  <c r="D268" i="8"/>
  <c r="G268" i="8"/>
  <c r="M267" i="8"/>
  <c r="D191" i="7"/>
  <c r="K190" i="7"/>
  <c r="D268" i="6"/>
  <c r="E268" i="6"/>
  <c r="D268" i="5"/>
  <c r="E268" i="5"/>
  <c r="D267" i="4"/>
  <c r="E267" i="4"/>
  <c r="J269" i="11"/>
  <c r="M268" i="11"/>
  <c r="L268" i="11"/>
  <c r="M268" i="8"/>
  <c r="H264" i="10"/>
  <c r="O263" i="10"/>
  <c r="D268" i="10"/>
  <c r="G268" i="10"/>
  <c r="M267" i="10"/>
  <c r="N266" i="10"/>
  <c r="D269" i="8"/>
  <c r="G269" i="8"/>
  <c r="H266" i="8"/>
  <c r="N266" i="8"/>
  <c r="O265" i="8"/>
  <c r="E191" i="7"/>
  <c r="D269" i="6"/>
  <c r="E269" i="6"/>
  <c r="K268" i="6"/>
  <c r="K269" i="6"/>
  <c r="D269" i="5"/>
  <c r="E269" i="5"/>
  <c r="K268" i="5"/>
  <c r="K269" i="5"/>
  <c r="D268" i="4"/>
  <c r="E268" i="4"/>
  <c r="K267" i="4"/>
  <c r="K268" i="4"/>
  <c r="J270" i="11"/>
  <c r="M269" i="11"/>
  <c r="L269" i="11"/>
  <c r="M268" i="10"/>
  <c r="N267" i="10"/>
  <c r="D269" i="10"/>
  <c r="G269" i="10"/>
  <c r="H265" i="10"/>
  <c r="O264" i="10"/>
  <c r="H267" i="8"/>
  <c r="N267" i="8"/>
  <c r="O266" i="8"/>
  <c r="D270" i="8"/>
  <c r="G270" i="8"/>
  <c r="M269" i="8"/>
  <c r="D192" i="7"/>
  <c r="K191" i="7"/>
  <c r="D270" i="6"/>
  <c r="E270" i="6"/>
  <c r="D270" i="5"/>
  <c r="E270" i="5"/>
  <c r="D269" i="4"/>
  <c r="E269" i="4"/>
  <c r="J271" i="11"/>
  <c r="M270" i="11"/>
  <c r="L270" i="11"/>
  <c r="M270" i="8"/>
  <c r="H266" i="10"/>
  <c r="O265" i="10"/>
  <c r="D270" i="10"/>
  <c r="G270" i="10"/>
  <c r="M269" i="10"/>
  <c r="D271" i="8"/>
  <c r="G271" i="8"/>
  <c r="H268" i="8"/>
  <c r="N268" i="8"/>
  <c r="O267" i="8"/>
  <c r="E192" i="7"/>
  <c r="D271" i="6"/>
  <c r="E271" i="6"/>
  <c r="K270" i="6"/>
  <c r="D271" i="5"/>
  <c r="E271" i="5"/>
  <c r="K270" i="5"/>
  <c r="K271" i="5"/>
  <c r="D270" i="4"/>
  <c r="E270" i="4"/>
  <c r="K269" i="4"/>
  <c r="K270" i="4"/>
  <c r="J272" i="11"/>
  <c r="M271" i="11"/>
  <c r="L271" i="11"/>
  <c r="M270" i="10"/>
  <c r="N268" i="10"/>
  <c r="N269" i="10"/>
  <c r="D271" i="10"/>
  <c r="G271" i="10"/>
  <c r="H267" i="10"/>
  <c r="O266" i="10"/>
  <c r="H269" i="8"/>
  <c r="N269" i="8"/>
  <c r="O268" i="8"/>
  <c r="D272" i="8"/>
  <c r="G272" i="8"/>
  <c r="M271" i="8"/>
  <c r="D193" i="7"/>
  <c r="K192" i="7"/>
  <c r="K271" i="6"/>
  <c r="D272" i="6"/>
  <c r="E272" i="6"/>
  <c r="D272" i="5"/>
  <c r="E272" i="5"/>
  <c r="D271" i="4"/>
  <c r="E271" i="4"/>
  <c r="J273" i="11"/>
  <c r="M272" i="11"/>
  <c r="L272" i="11"/>
  <c r="M272" i="8"/>
  <c r="H268" i="10"/>
  <c r="O267" i="10"/>
  <c r="D272" i="10"/>
  <c r="G272" i="10"/>
  <c r="M271" i="10"/>
  <c r="N270" i="10"/>
  <c r="D273" i="8"/>
  <c r="G273" i="8"/>
  <c r="H270" i="8"/>
  <c r="N270" i="8"/>
  <c r="O269" i="8"/>
  <c r="E193" i="7"/>
  <c r="D273" i="6"/>
  <c r="E273" i="6"/>
  <c r="K272" i="6"/>
  <c r="K273" i="6"/>
  <c r="D273" i="5"/>
  <c r="E273" i="5"/>
  <c r="K272" i="5"/>
  <c r="K273" i="5"/>
  <c r="D272" i="4"/>
  <c r="E272" i="4"/>
  <c r="K271" i="4"/>
  <c r="K272" i="4"/>
  <c r="J274" i="11"/>
  <c r="M273" i="11"/>
  <c r="L273" i="11"/>
  <c r="M272" i="10"/>
  <c r="N271" i="10"/>
  <c r="D273" i="10"/>
  <c r="G273" i="10"/>
  <c r="H269" i="10"/>
  <c r="O268" i="10"/>
  <c r="H271" i="8"/>
  <c r="N271" i="8"/>
  <c r="O270" i="8"/>
  <c r="D274" i="8"/>
  <c r="G274" i="8"/>
  <c r="M273" i="8"/>
  <c r="D194" i="7"/>
  <c r="K193" i="7"/>
  <c r="D274" i="6"/>
  <c r="E274" i="6"/>
  <c r="D274" i="5"/>
  <c r="E274" i="5"/>
  <c r="D273" i="4"/>
  <c r="E273" i="4"/>
  <c r="J275" i="11"/>
  <c r="M274" i="11"/>
  <c r="L274" i="11"/>
  <c r="M274" i="8"/>
  <c r="H270" i="10"/>
  <c r="O269" i="10"/>
  <c r="D274" i="10"/>
  <c r="G274" i="10"/>
  <c r="M273" i="10"/>
  <c r="N272" i="10"/>
  <c r="D275" i="8"/>
  <c r="G275" i="8"/>
  <c r="H272" i="8"/>
  <c r="N272" i="8"/>
  <c r="O271" i="8"/>
  <c r="E194" i="7"/>
  <c r="D275" i="6"/>
  <c r="E275" i="6"/>
  <c r="K274" i="6"/>
  <c r="K275" i="6"/>
  <c r="D275" i="5"/>
  <c r="E275" i="5"/>
  <c r="K274" i="5"/>
  <c r="K275" i="5"/>
  <c r="D274" i="4"/>
  <c r="E274" i="4"/>
  <c r="K273" i="4"/>
  <c r="K274" i="4"/>
  <c r="J276" i="11"/>
  <c r="M275" i="11"/>
  <c r="L275" i="11"/>
  <c r="M274" i="10"/>
  <c r="N273" i="10"/>
  <c r="D275" i="10"/>
  <c r="G275" i="10"/>
  <c r="H271" i="10"/>
  <c r="O270" i="10"/>
  <c r="H273" i="8"/>
  <c r="N273" i="8"/>
  <c r="O272" i="8"/>
  <c r="D276" i="8"/>
  <c r="G276" i="8"/>
  <c r="M275" i="8"/>
  <c r="D195" i="7"/>
  <c r="K194" i="7"/>
  <c r="D276" i="6"/>
  <c r="E276" i="6"/>
  <c r="D276" i="5"/>
  <c r="E276" i="5"/>
  <c r="D275" i="4"/>
  <c r="E275" i="4"/>
  <c r="K275" i="4"/>
  <c r="J277" i="11"/>
  <c r="M276" i="11"/>
  <c r="L276" i="11"/>
  <c r="M276" i="8"/>
  <c r="H272" i="10"/>
  <c r="O271" i="10"/>
  <c r="D276" i="10"/>
  <c r="G276" i="10"/>
  <c r="M275" i="10"/>
  <c r="N274" i="10"/>
  <c r="D277" i="8"/>
  <c r="G277" i="8"/>
  <c r="H274" i="8"/>
  <c r="N274" i="8"/>
  <c r="O273" i="8"/>
  <c r="E195" i="7"/>
  <c r="D277" i="6"/>
  <c r="E277" i="6"/>
  <c r="K276" i="6"/>
  <c r="K277" i="6"/>
  <c r="D277" i="5"/>
  <c r="E277" i="5"/>
  <c r="K276" i="5"/>
  <c r="K277" i="5"/>
  <c r="D276" i="4"/>
  <c r="E276" i="4"/>
  <c r="J278" i="11"/>
  <c r="M277" i="11"/>
  <c r="L277" i="11"/>
  <c r="M276" i="10"/>
  <c r="N275" i="10"/>
  <c r="D277" i="10"/>
  <c r="G277" i="10"/>
  <c r="H273" i="10"/>
  <c r="O272" i="10"/>
  <c r="H275" i="8"/>
  <c r="O274" i="8"/>
  <c r="D278" i="8"/>
  <c r="G278" i="8"/>
  <c r="M277" i="8"/>
  <c r="D196" i="7"/>
  <c r="K195" i="7"/>
  <c r="D278" i="6"/>
  <c r="E278" i="6"/>
  <c r="D278" i="5"/>
  <c r="E278" i="5"/>
  <c r="D277" i="4"/>
  <c r="E277" i="4"/>
  <c r="K276" i="4"/>
  <c r="K277" i="4"/>
  <c r="J279" i="11"/>
  <c r="M278" i="11"/>
  <c r="L278" i="11"/>
  <c r="M278" i="8"/>
  <c r="H274" i="10"/>
  <c r="O273" i="10"/>
  <c r="D278" i="10"/>
  <c r="G278" i="10"/>
  <c r="M277" i="10"/>
  <c r="N276" i="10"/>
  <c r="D279" i="8"/>
  <c r="G279" i="8"/>
  <c r="H276" i="8"/>
  <c r="O275" i="8"/>
  <c r="N275" i="8"/>
  <c r="N276" i="8"/>
  <c r="E196" i="7"/>
  <c r="D279" i="6"/>
  <c r="E279" i="6"/>
  <c r="K278" i="6"/>
  <c r="K279" i="6"/>
  <c r="D279" i="5"/>
  <c r="E279" i="5"/>
  <c r="K278" i="5"/>
  <c r="K279" i="5"/>
  <c r="D278" i="4"/>
  <c r="E278" i="4"/>
  <c r="J280" i="11"/>
  <c r="M279" i="11"/>
  <c r="L279" i="11"/>
  <c r="M278" i="10"/>
  <c r="N277" i="10"/>
  <c r="D279" i="10"/>
  <c r="G279" i="10"/>
  <c r="H275" i="10"/>
  <c r="O274" i="10"/>
  <c r="H277" i="8"/>
  <c r="O276" i="8"/>
  <c r="D280" i="8"/>
  <c r="G280" i="8"/>
  <c r="M279" i="8"/>
  <c r="D197" i="7"/>
  <c r="K196" i="7"/>
  <c r="D280" i="6"/>
  <c r="E280" i="6"/>
  <c r="D280" i="5"/>
  <c r="E280" i="5"/>
  <c r="D279" i="4"/>
  <c r="E279" i="4"/>
  <c r="K278" i="4"/>
  <c r="K279" i="4"/>
  <c r="J281" i="11"/>
  <c r="M280" i="11"/>
  <c r="L280" i="11"/>
  <c r="M280" i="8"/>
  <c r="H276" i="10"/>
  <c r="O275" i="10"/>
  <c r="D280" i="10"/>
  <c r="G280" i="10"/>
  <c r="M279" i="10"/>
  <c r="N278" i="10"/>
  <c r="D281" i="8"/>
  <c r="G281" i="8"/>
  <c r="H278" i="8"/>
  <c r="O277" i="8"/>
  <c r="N277" i="8"/>
  <c r="N278" i="8"/>
  <c r="E197" i="7"/>
  <c r="D281" i="6"/>
  <c r="K280" i="6"/>
  <c r="D281" i="5"/>
  <c r="E281" i="5"/>
  <c r="D282" i="5"/>
  <c r="E282" i="5"/>
  <c r="K280" i="5"/>
  <c r="K281" i="5"/>
  <c r="D280" i="4"/>
  <c r="E280" i="4"/>
  <c r="J282" i="11"/>
  <c r="M281" i="11"/>
  <c r="L281" i="11"/>
  <c r="M280" i="10"/>
  <c r="N279" i="10"/>
  <c r="D281" i="10"/>
  <c r="G281" i="10"/>
  <c r="H277" i="10"/>
  <c r="O276" i="10"/>
  <c r="H279" i="8"/>
  <c r="O278" i="8"/>
  <c r="D282" i="8"/>
  <c r="G282" i="8"/>
  <c r="M281" i="8"/>
  <c r="D198" i="7"/>
  <c r="K197" i="7"/>
  <c r="E281" i="6"/>
  <c r="D282" i="6"/>
  <c r="E282" i="6"/>
  <c r="D281" i="4"/>
  <c r="E281" i="4"/>
  <c r="D282" i="4"/>
  <c r="E282" i="4"/>
  <c r="K280" i="4"/>
  <c r="K281" i="4"/>
  <c r="M282" i="11"/>
  <c r="H17" i="11"/>
  <c r="L282" i="11"/>
  <c r="H278" i="10"/>
  <c r="O277" i="10"/>
  <c r="D282" i="10"/>
  <c r="G282" i="10"/>
  <c r="M281" i="10"/>
  <c r="N280" i="10"/>
  <c r="N281" i="10"/>
  <c r="N282" i="10"/>
  <c r="H280" i="8"/>
  <c r="O279" i="8"/>
  <c r="N279" i="8"/>
  <c r="N280" i="8"/>
  <c r="E198" i="7"/>
  <c r="K281" i="6"/>
  <c r="F137" i="7"/>
  <c r="M137" i="7"/>
  <c r="H279" i="10"/>
  <c r="O278" i="10"/>
  <c r="H281" i="8"/>
  <c r="O280" i="8"/>
  <c r="D199" i="7"/>
  <c r="K198" i="7"/>
  <c r="F138" i="7"/>
  <c r="M138" i="7"/>
  <c r="H280" i="10"/>
  <c r="O279" i="10"/>
  <c r="H282" i="8"/>
  <c r="O282" i="8"/>
  <c r="O281" i="8"/>
  <c r="N281" i="8"/>
  <c r="N282" i="8"/>
  <c r="E199" i="7"/>
  <c r="F139" i="7"/>
  <c r="M139" i="7"/>
  <c r="F140" i="7"/>
  <c r="H18" i="11"/>
  <c r="H19" i="11"/>
  <c r="H281" i="10"/>
  <c r="O280" i="10"/>
  <c r="K17" i="8"/>
  <c r="K18" i="8"/>
  <c r="K19" i="8"/>
  <c r="D200" i="7"/>
  <c r="K199" i="7"/>
  <c r="M140" i="7"/>
  <c r="F141" i="7"/>
  <c r="H282" i="10"/>
  <c r="O282" i="10"/>
  <c r="O281" i="10"/>
  <c r="E200" i="7"/>
  <c r="M141" i="7"/>
  <c r="F142" i="7"/>
  <c r="K17" i="10"/>
  <c r="K18" i="10"/>
  <c r="K19" i="10"/>
  <c r="D201" i="7"/>
  <c r="K200" i="7"/>
  <c r="M142" i="7"/>
  <c r="F143" i="7"/>
  <c r="E201" i="7"/>
  <c r="M143" i="7"/>
  <c r="F144" i="7"/>
  <c r="D202" i="7"/>
  <c r="K201" i="7"/>
  <c r="F145" i="7"/>
  <c r="M144" i="7"/>
  <c r="E202" i="7"/>
  <c r="M145" i="7"/>
  <c r="F146" i="7"/>
  <c r="D203" i="7"/>
  <c r="K202" i="7"/>
  <c r="M146" i="7"/>
  <c r="F147" i="7"/>
  <c r="E203" i="7"/>
  <c r="M147" i="7"/>
  <c r="F148" i="7"/>
  <c r="K203" i="7"/>
  <c r="D204" i="7"/>
  <c r="M148" i="7"/>
  <c r="F149" i="7"/>
  <c r="E204" i="7"/>
  <c r="M149" i="7"/>
  <c r="F150" i="7"/>
  <c r="D205" i="7"/>
  <c r="K204" i="7"/>
  <c r="M150" i="7"/>
  <c r="F151" i="7"/>
  <c r="L151" i="7"/>
  <c r="E205" i="7"/>
  <c r="M151" i="7"/>
  <c r="F152" i="7"/>
  <c r="D206" i="7"/>
  <c r="K205" i="7"/>
  <c r="M152" i="7"/>
  <c r="F153" i="7"/>
  <c r="L152" i="7"/>
  <c r="E206" i="7"/>
  <c r="L153" i="7"/>
  <c r="M153" i="7"/>
  <c r="F154" i="7"/>
  <c r="D207" i="7"/>
  <c r="K206" i="7"/>
  <c r="M154" i="7"/>
  <c r="F155" i="7"/>
  <c r="L154" i="7"/>
  <c r="E207" i="7"/>
  <c r="L155" i="7"/>
  <c r="M155" i="7"/>
  <c r="F156" i="7"/>
  <c r="D208" i="7"/>
  <c r="K207" i="7"/>
  <c r="M156" i="7"/>
  <c r="F157" i="7"/>
  <c r="L156" i="7"/>
  <c r="E208" i="7"/>
  <c r="L157" i="7"/>
  <c r="M157" i="7"/>
  <c r="F158" i="7"/>
  <c r="D209" i="7"/>
  <c r="K208" i="7"/>
  <c r="M158" i="7"/>
  <c r="F159" i="7"/>
  <c r="L158" i="7"/>
  <c r="E209" i="7"/>
  <c r="L159" i="7"/>
  <c r="M159" i="7"/>
  <c r="F160" i="7"/>
  <c r="D210" i="7"/>
  <c r="K209" i="7"/>
  <c r="M160" i="7"/>
  <c r="F161" i="7"/>
  <c r="L160" i="7"/>
  <c r="E210" i="7"/>
  <c r="L161" i="7"/>
  <c r="M161" i="7"/>
  <c r="F162" i="7"/>
  <c r="D211" i="7"/>
  <c r="K210" i="7"/>
  <c r="M162" i="7"/>
  <c r="F163" i="7"/>
  <c r="L162" i="7"/>
  <c r="E211" i="7"/>
  <c r="L163" i="7"/>
  <c r="M163" i="7"/>
  <c r="F164" i="7"/>
  <c r="D212" i="7"/>
  <c r="K211" i="7"/>
  <c r="M164" i="7"/>
  <c r="F165" i="7"/>
  <c r="L164" i="7"/>
  <c r="E212" i="7"/>
  <c r="L165" i="7"/>
  <c r="M165" i="7"/>
  <c r="F166" i="7"/>
  <c r="D213" i="7"/>
  <c r="K212" i="7"/>
  <c r="M166" i="7"/>
  <c r="F167" i="7"/>
  <c r="L166" i="7"/>
  <c r="E213" i="7"/>
  <c r="L167" i="7"/>
  <c r="M167" i="7"/>
  <c r="F168" i="7"/>
  <c r="K213" i="7"/>
  <c r="D214" i="7"/>
  <c r="M168" i="7"/>
  <c r="F169" i="7"/>
  <c r="L168" i="7"/>
  <c r="E214" i="7"/>
  <c r="L169" i="7"/>
  <c r="M169" i="7"/>
  <c r="F170" i="7"/>
  <c r="L170" i="7"/>
  <c r="D215" i="7"/>
  <c r="K214" i="7"/>
  <c r="M170" i="7"/>
  <c r="F171" i="7"/>
  <c r="E215" i="7"/>
  <c r="M171" i="7"/>
  <c r="F172" i="7"/>
  <c r="L171" i="7"/>
  <c r="D216" i="7"/>
  <c r="K215" i="7"/>
  <c r="L172" i="7"/>
  <c r="M172" i="7"/>
  <c r="F173" i="7"/>
  <c r="L173" i="7"/>
  <c r="E216" i="7"/>
  <c r="M173" i="7"/>
  <c r="F174" i="7"/>
  <c r="D217" i="7"/>
  <c r="K216" i="7"/>
  <c r="M174" i="7"/>
  <c r="F175" i="7"/>
  <c r="L174" i="7"/>
  <c r="E217" i="7"/>
  <c r="L175" i="7"/>
  <c r="M175" i="7"/>
  <c r="F176" i="7"/>
  <c r="D218" i="7"/>
  <c r="K217" i="7"/>
  <c r="M176" i="7"/>
  <c r="F177" i="7"/>
  <c r="L176" i="7"/>
  <c r="E218" i="7"/>
  <c r="L177" i="7"/>
  <c r="M177" i="7"/>
  <c r="F178" i="7"/>
  <c r="D219" i="7"/>
  <c r="K218" i="7"/>
  <c r="M178" i="7"/>
  <c r="F179" i="7"/>
  <c r="L178" i="7"/>
  <c r="E219" i="7"/>
  <c r="L179" i="7"/>
  <c r="M179" i="7"/>
  <c r="F180" i="7"/>
  <c r="D220" i="7"/>
  <c r="K219" i="7"/>
  <c r="M180" i="7"/>
  <c r="F181" i="7"/>
  <c r="L180" i="7"/>
  <c r="E220" i="7"/>
  <c r="L181" i="7"/>
  <c r="M181" i="7"/>
  <c r="F182" i="7"/>
  <c r="D221" i="7"/>
  <c r="K220" i="7"/>
  <c r="M182" i="7"/>
  <c r="F183" i="7"/>
  <c r="L182" i="7"/>
  <c r="E221" i="7"/>
  <c r="L183" i="7"/>
  <c r="M183" i="7"/>
  <c r="F184" i="7"/>
  <c r="D222" i="7"/>
  <c r="K221" i="7"/>
  <c r="M184" i="7"/>
  <c r="F185" i="7"/>
  <c r="L184" i="7"/>
  <c r="E222" i="7"/>
  <c r="L185" i="7"/>
  <c r="M185" i="7"/>
  <c r="F186" i="7"/>
  <c r="D223" i="7"/>
  <c r="K222" i="7"/>
  <c r="M186" i="7"/>
  <c r="F187" i="7"/>
  <c r="L186" i="7"/>
  <c r="E223" i="7"/>
  <c r="L187" i="7"/>
  <c r="M187" i="7"/>
  <c r="F188" i="7"/>
  <c r="D224" i="7"/>
  <c r="K223" i="7"/>
  <c r="M188" i="7"/>
  <c r="F189" i="7"/>
  <c r="L188" i="7"/>
  <c r="E224" i="7"/>
  <c r="L189" i="7"/>
  <c r="M189" i="7"/>
  <c r="F190" i="7"/>
  <c r="D225" i="7"/>
  <c r="K224" i="7"/>
  <c r="M190" i="7"/>
  <c r="F191" i="7"/>
  <c r="L190" i="7"/>
  <c r="E225" i="7"/>
  <c r="L191" i="7"/>
  <c r="M191" i="7"/>
  <c r="F192" i="7"/>
  <c r="D226" i="7"/>
  <c r="K225" i="7"/>
  <c r="M192" i="7"/>
  <c r="F193" i="7"/>
  <c r="L192" i="7"/>
  <c r="E226" i="7"/>
  <c r="L193" i="7"/>
  <c r="M193" i="7"/>
  <c r="F194" i="7"/>
  <c r="D227" i="7"/>
  <c r="K226" i="7"/>
  <c r="M194" i="7"/>
  <c r="F195" i="7"/>
  <c r="L194" i="7"/>
  <c r="E227" i="7"/>
  <c r="L195" i="7"/>
  <c r="M195" i="7"/>
  <c r="F196" i="7"/>
  <c r="D228" i="7"/>
  <c r="K227" i="7"/>
  <c r="M196" i="7"/>
  <c r="F197" i="7"/>
  <c r="L196" i="7"/>
  <c r="E228" i="7"/>
  <c r="L197" i="7"/>
  <c r="M197" i="7"/>
  <c r="F198" i="7"/>
  <c r="D229" i="7"/>
  <c r="K228" i="7"/>
  <c r="M198" i="7"/>
  <c r="F199" i="7"/>
  <c r="L198" i="7"/>
  <c r="E229" i="7"/>
  <c r="L199" i="7"/>
  <c r="M199" i="7"/>
  <c r="F200" i="7"/>
  <c r="D230" i="7"/>
  <c r="K229" i="7"/>
  <c r="M200" i="7"/>
  <c r="F201" i="7"/>
  <c r="L200" i="7"/>
  <c r="E230" i="7"/>
  <c r="L201" i="7"/>
  <c r="M201" i="7"/>
  <c r="F202" i="7"/>
  <c r="D231" i="7"/>
  <c r="K230" i="7"/>
  <c r="M202" i="7"/>
  <c r="F203" i="7"/>
  <c r="L202" i="7"/>
  <c r="E231" i="7"/>
  <c r="L203" i="7"/>
  <c r="M203" i="7"/>
  <c r="F204" i="7"/>
  <c r="D232" i="7"/>
  <c r="K231" i="7"/>
  <c r="M204" i="7"/>
  <c r="F205" i="7"/>
  <c r="L204" i="7"/>
  <c r="E232" i="7"/>
  <c r="L205" i="7"/>
  <c r="M205" i="7"/>
  <c r="F206" i="7"/>
  <c r="D233" i="7"/>
  <c r="K232" i="7"/>
  <c r="M206" i="7"/>
  <c r="F207" i="7"/>
  <c r="L206" i="7"/>
  <c r="E233" i="7"/>
  <c r="L207" i="7"/>
  <c r="M207" i="7"/>
  <c r="F208" i="7"/>
  <c r="D234" i="7"/>
  <c r="K233" i="7"/>
  <c r="M208" i="7"/>
  <c r="F209" i="7"/>
  <c r="L208" i="7"/>
  <c r="E234" i="7"/>
  <c r="L209" i="7"/>
  <c r="M209" i="7"/>
  <c r="F210" i="7"/>
  <c r="D235" i="7"/>
  <c r="K234" i="7"/>
  <c r="M210" i="7"/>
  <c r="F211" i="7"/>
  <c r="L210" i="7"/>
  <c r="E235" i="7"/>
  <c r="L211" i="7"/>
  <c r="M211" i="7"/>
  <c r="F212" i="7"/>
  <c r="D236" i="7"/>
  <c r="K235" i="7"/>
  <c r="M212" i="7"/>
  <c r="F213" i="7"/>
  <c r="L212" i="7"/>
  <c r="E236" i="7"/>
  <c r="L213" i="7"/>
  <c r="M213" i="7"/>
  <c r="F214" i="7"/>
  <c r="L214" i="7"/>
  <c r="D237" i="7"/>
  <c r="K236" i="7"/>
  <c r="M214" i="7"/>
  <c r="F215" i="7"/>
  <c r="L215" i="7"/>
  <c r="E237" i="7"/>
  <c r="M215" i="7"/>
  <c r="F216" i="7"/>
  <c r="D238" i="7"/>
  <c r="K237" i="7"/>
  <c r="M216" i="7"/>
  <c r="F217" i="7"/>
  <c r="L216" i="7"/>
  <c r="E238" i="7"/>
  <c r="L217" i="7"/>
  <c r="M217" i="7"/>
  <c r="F218" i="7"/>
  <c r="D239" i="7"/>
  <c r="K238" i="7"/>
  <c r="M218" i="7"/>
  <c r="F219" i="7"/>
  <c r="L218" i="7"/>
  <c r="E239" i="7"/>
  <c r="L219" i="7"/>
  <c r="M219" i="7"/>
  <c r="F220" i="7"/>
  <c r="D240" i="7"/>
  <c r="K239" i="7"/>
  <c r="M220" i="7"/>
  <c r="F221" i="7"/>
  <c r="L220" i="7"/>
  <c r="E240" i="7"/>
  <c r="L221" i="7"/>
  <c r="M221" i="7"/>
  <c r="F222" i="7"/>
  <c r="D241" i="7"/>
  <c r="K240" i="7"/>
  <c r="M222" i="7"/>
  <c r="F223" i="7"/>
  <c r="L222" i="7"/>
  <c r="E241" i="7"/>
  <c r="L223" i="7"/>
  <c r="M223" i="7"/>
  <c r="F224" i="7"/>
  <c r="D242" i="7"/>
  <c r="K241" i="7"/>
  <c r="M224" i="7"/>
  <c r="F225" i="7"/>
  <c r="L224" i="7"/>
  <c r="E242" i="7"/>
  <c r="L225" i="7"/>
  <c r="M225" i="7"/>
  <c r="F226" i="7"/>
  <c r="D243" i="7"/>
  <c r="K242" i="7"/>
  <c r="M226" i="7"/>
  <c r="F227" i="7"/>
  <c r="L226" i="7"/>
  <c r="E243" i="7"/>
  <c r="L227" i="7"/>
  <c r="M227" i="7"/>
  <c r="F228" i="7"/>
  <c r="D244" i="7"/>
  <c r="K243" i="7"/>
  <c r="M228" i="7"/>
  <c r="F229" i="7"/>
  <c r="L228" i="7"/>
  <c r="E244" i="7"/>
  <c r="L229" i="7"/>
  <c r="M229" i="7"/>
  <c r="F230" i="7"/>
  <c r="D245" i="7"/>
  <c r="K244" i="7"/>
  <c r="M230" i="7"/>
  <c r="F231" i="7"/>
  <c r="L230" i="7"/>
  <c r="E245" i="7"/>
  <c r="L231" i="7"/>
  <c r="M231" i="7"/>
  <c r="F232" i="7"/>
  <c r="D246" i="7"/>
  <c r="K245" i="7"/>
  <c r="M232" i="7"/>
  <c r="F233" i="7"/>
  <c r="L232" i="7"/>
  <c r="E246" i="7"/>
  <c r="L233" i="7"/>
  <c r="M233" i="7"/>
  <c r="F234" i="7"/>
  <c r="D247" i="7"/>
  <c r="K246" i="7"/>
  <c r="M234" i="7"/>
  <c r="F235" i="7"/>
  <c r="L234" i="7"/>
  <c r="E247" i="7"/>
  <c r="L235" i="7"/>
  <c r="M235" i="7"/>
  <c r="F236" i="7"/>
  <c r="D248" i="7"/>
  <c r="K247" i="7"/>
  <c r="M236" i="7"/>
  <c r="F237" i="7"/>
  <c r="L236" i="7"/>
  <c r="E248" i="7"/>
  <c r="L237" i="7"/>
  <c r="M237" i="7"/>
  <c r="F238" i="7"/>
  <c r="D249" i="7"/>
  <c r="K248" i="7"/>
  <c r="M238" i="7"/>
  <c r="F239" i="7"/>
  <c r="L238" i="7"/>
  <c r="E249" i="7"/>
  <c r="L239" i="7"/>
  <c r="M239" i="7"/>
  <c r="F240" i="7"/>
  <c r="D250" i="7"/>
  <c r="K249" i="7"/>
  <c r="M240" i="7"/>
  <c r="F241" i="7"/>
  <c r="L240" i="7"/>
  <c r="E250" i="7"/>
  <c r="L241" i="7"/>
  <c r="M241" i="7"/>
  <c r="F242" i="7"/>
  <c r="D251" i="7"/>
  <c r="K250" i="7"/>
  <c r="M242" i="7"/>
  <c r="F243" i="7"/>
  <c r="L242" i="7"/>
  <c r="E251" i="7"/>
  <c r="L243" i="7"/>
  <c r="M243" i="7"/>
  <c r="F244" i="7"/>
  <c r="K251" i="7"/>
  <c r="D252" i="7"/>
  <c r="M244" i="7"/>
  <c r="F245" i="7"/>
  <c r="L244" i="7"/>
  <c r="E252" i="7"/>
  <c r="L245" i="7"/>
  <c r="M245" i="7"/>
  <c r="F246" i="7"/>
  <c r="D253" i="7"/>
  <c r="K252" i="7"/>
  <c r="M246" i="7"/>
  <c r="F247" i="7"/>
  <c r="L246" i="7"/>
  <c r="E253" i="7"/>
  <c r="L247" i="7"/>
  <c r="M247" i="7"/>
  <c r="F248" i="7"/>
  <c r="D254" i="7"/>
  <c r="K253" i="7"/>
  <c r="M248" i="7"/>
  <c r="F249" i="7"/>
  <c r="L248" i="7"/>
  <c r="E254" i="7"/>
  <c r="L249" i="7"/>
  <c r="M249" i="7"/>
  <c r="F250" i="7"/>
  <c r="D255" i="7"/>
  <c r="K254" i="7"/>
  <c r="M250" i="7"/>
  <c r="F251" i="7"/>
  <c r="L250" i="7"/>
  <c r="E255" i="7"/>
  <c r="L251" i="7"/>
  <c r="M251" i="7"/>
  <c r="F252" i="7"/>
  <c r="D256" i="7"/>
  <c r="K255" i="7"/>
  <c r="M252" i="7"/>
  <c r="F253" i="7"/>
  <c r="L252" i="7"/>
  <c r="E256" i="7"/>
  <c r="L253" i="7"/>
  <c r="M253" i="7"/>
  <c r="F254" i="7"/>
  <c r="D257" i="7"/>
  <c r="K256" i="7"/>
  <c r="M254" i="7"/>
  <c r="F255" i="7"/>
  <c r="L254" i="7"/>
  <c r="E257" i="7"/>
  <c r="L255" i="7"/>
  <c r="M255" i="7"/>
  <c r="F256" i="7"/>
  <c r="D258" i="7"/>
  <c r="K257" i="7"/>
  <c r="M256" i="7"/>
  <c r="F257" i="7"/>
  <c r="L256" i="7"/>
  <c r="E258" i="7"/>
  <c r="L257" i="7"/>
  <c r="M257" i="7"/>
  <c r="F258" i="7"/>
  <c r="D259" i="7"/>
  <c r="K258" i="7"/>
  <c r="M258" i="7"/>
  <c r="F259" i="7"/>
  <c r="L258" i="7"/>
  <c r="E259" i="7"/>
  <c r="L259" i="7"/>
  <c r="M259" i="7"/>
  <c r="F260" i="7"/>
  <c r="D260" i="7"/>
  <c r="K259" i="7"/>
  <c r="M260" i="7"/>
  <c r="F261" i="7"/>
  <c r="L260" i="7"/>
  <c r="E260" i="7"/>
  <c r="L261" i="7"/>
  <c r="M261" i="7"/>
  <c r="F262" i="7"/>
  <c r="D261" i="7"/>
  <c r="K260" i="7"/>
  <c r="M262" i="7"/>
  <c r="F263" i="7"/>
  <c r="L262" i="7"/>
  <c r="E261" i="7"/>
  <c r="L263" i="7"/>
  <c r="M263" i="7"/>
  <c r="F264" i="7"/>
  <c r="D262" i="7"/>
  <c r="K261" i="7"/>
  <c r="M264" i="7"/>
  <c r="F265" i="7"/>
  <c r="L264" i="7"/>
  <c r="E262" i="7"/>
  <c r="L265" i="7"/>
  <c r="M265" i="7"/>
  <c r="F266" i="7"/>
  <c r="D263" i="7"/>
  <c r="K262" i="7"/>
  <c r="M266" i="7"/>
  <c r="F267" i="7"/>
  <c r="L266" i="7"/>
  <c r="E263" i="7"/>
  <c r="L267" i="7"/>
  <c r="M267" i="7"/>
  <c r="F268" i="7"/>
  <c r="D264" i="7"/>
  <c r="K263" i="7"/>
  <c r="M268" i="7"/>
  <c r="F269" i="7"/>
  <c r="L268" i="7"/>
  <c r="E264" i="7"/>
  <c r="L269" i="7"/>
  <c r="M269" i="7"/>
  <c r="F270" i="7"/>
  <c r="D265" i="7"/>
  <c r="K264" i="7"/>
  <c r="M270" i="7"/>
  <c r="F271" i="7"/>
  <c r="L270" i="7"/>
  <c r="E265" i="7"/>
  <c r="L271" i="7"/>
  <c r="M271" i="7"/>
  <c r="F272" i="7"/>
  <c r="D266" i="7"/>
  <c r="K265" i="7"/>
  <c r="M272" i="7"/>
  <c r="F273" i="7"/>
  <c r="L272" i="7"/>
  <c r="E266" i="7"/>
  <c r="L273" i="7"/>
  <c r="M273" i="7"/>
  <c r="F274" i="7"/>
  <c r="D267" i="7"/>
  <c r="K266" i="7"/>
  <c r="M274" i="7"/>
  <c r="F275" i="7"/>
  <c r="L274" i="7"/>
  <c r="E267" i="7"/>
  <c r="L275" i="7"/>
  <c r="M275" i="7"/>
  <c r="F276" i="7"/>
  <c r="K267" i="7"/>
  <c r="D268" i="7"/>
  <c r="M276" i="7"/>
  <c r="F277" i="7"/>
  <c r="L276" i="7"/>
  <c r="E268" i="7"/>
  <c r="L277" i="7"/>
  <c r="M277" i="7"/>
  <c r="F278" i="7"/>
  <c r="D269" i="7"/>
  <c r="K268" i="7"/>
  <c r="M278" i="7"/>
  <c r="F279" i="7"/>
  <c r="L278" i="7"/>
  <c r="E269" i="7"/>
  <c r="L279" i="7"/>
  <c r="M279" i="7"/>
  <c r="F280" i="7"/>
  <c r="D270" i="7"/>
  <c r="K269" i="7"/>
  <c r="M280" i="7"/>
  <c r="F281" i="7"/>
  <c r="L280" i="7"/>
  <c r="E270" i="7"/>
  <c r="L281" i="7"/>
  <c r="F282" i="7"/>
  <c r="M282" i="7"/>
  <c r="M281" i="7"/>
  <c r="I17" i="7"/>
  <c r="I18" i="7"/>
  <c r="I19" i="7"/>
  <c r="D271" i="7"/>
  <c r="K270" i="7"/>
  <c r="L282" i="7"/>
  <c r="E271" i="7"/>
  <c r="D272" i="7"/>
  <c r="K271" i="7"/>
  <c r="E272" i="7"/>
  <c r="D273" i="7"/>
  <c r="K272" i="7"/>
  <c r="E273" i="7"/>
  <c r="D274" i="7"/>
  <c r="K273" i="7"/>
  <c r="E274" i="7"/>
  <c r="D275" i="7"/>
  <c r="K274" i="7"/>
  <c r="E275" i="7"/>
  <c r="D276" i="7"/>
  <c r="K275" i="7"/>
  <c r="E276" i="7"/>
  <c r="D277" i="7"/>
  <c r="K276" i="7"/>
  <c r="E277" i="7"/>
  <c r="D278" i="7"/>
  <c r="K277" i="7"/>
  <c r="E278" i="7"/>
  <c r="D279" i="7"/>
  <c r="K278" i="7"/>
  <c r="E279" i="7"/>
  <c r="D280" i="7"/>
  <c r="K279" i="7"/>
  <c r="E280" i="7"/>
  <c r="D281" i="7"/>
  <c r="K280" i="7"/>
  <c r="E281" i="7"/>
  <c r="D282" i="7"/>
  <c r="E282" i="7"/>
  <c r="K281" i="7"/>
</calcChain>
</file>

<file path=xl/sharedStrings.xml><?xml version="1.0" encoding="utf-8"?>
<sst xmlns="http://schemas.openxmlformats.org/spreadsheetml/2006/main" count="273" uniqueCount="49">
  <si>
    <t>C.A.(DEG)</t>
  </si>
  <si>
    <t>VOL(CC)</t>
  </si>
  <si>
    <t>REAL P</t>
  </si>
  <si>
    <t>No Comb</t>
  </si>
  <si>
    <t>Comb P</t>
  </si>
  <si>
    <t>Temp</t>
  </si>
  <si>
    <t>ncomp</t>
  </si>
  <si>
    <t>nexp</t>
  </si>
  <si>
    <t>Wiebe a</t>
  </si>
  <si>
    <t>Wiebe m</t>
  </si>
  <si>
    <t>Bdur</t>
  </si>
  <si>
    <t>Deg</t>
  </si>
  <si>
    <t>Volume</t>
  </si>
  <si>
    <t>m^3</t>
  </si>
  <si>
    <t>Density Air</t>
  </si>
  <si>
    <t>kg/m^3</t>
  </si>
  <si>
    <t>Mass Air</t>
  </si>
  <si>
    <t>kg</t>
  </si>
  <si>
    <t>Fuel Ratio</t>
  </si>
  <si>
    <t>Mass Fuel</t>
  </si>
  <si>
    <t>LHV</t>
  </si>
  <si>
    <t>J/Kg.K</t>
  </si>
  <si>
    <t>T Amb</t>
  </si>
  <si>
    <t>K</t>
  </si>
  <si>
    <t>Comb Eff</t>
  </si>
  <si>
    <t>Vol Eff</t>
  </si>
  <si>
    <t>Wiebe</t>
  </si>
  <si>
    <t>Mass</t>
  </si>
  <si>
    <t>Heat added</t>
  </si>
  <si>
    <t>Temp Inc</t>
  </si>
  <si>
    <t>Work</t>
  </si>
  <si>
    <t>Work Done</t>
  </si>
  <si>
    <t>Joules</t>
  </si>
  <si>
    <t>Power</t>
  </si>
  <si>
    <t>RPM</t>
  </si>
  <si>
    <t>KW</t>
  </si>
  <si>
    <t>BHP</t>
  </si>
  <si>
    <t>Dodgy Combustion Thing</t>
  </si>
  <si>
    <t>Gamma</t>
  </si>
  <si>
    <t>Qr</t>
  </si>
  <si>
    <t>Log P</t>
  </si>
  <si>
    <t>Log V</t>
  </si>
  <si>
    <t>n - Comp</t>
  </si>
  <si>
    <t>n - Exp</t>
  </si>
  <si>
    <t>New Pressure</t>
  </si>
  <si>
    <t>dQr</t>
  </si>
  <si>
    <t>dQr Pressure</t>
  </si>
  <si>
    <t>R</t>
  </si>
  <si>
    <t>WD-PdV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</si>
</sst>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4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0"/>
      <color theme="3"/>
      <name val="Arial"/>
      <family val="2"/>
    </font>
    <font>
      <sz val="10"/>
      <color theme="2" tint="-0.499984740745262"/>
      <name val="Arial"/>
      <family val="2"/>
    </font>
    <font>
      <sz val="11"/>
      <color theme="2" tint="-0.49998474074526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2" fillId="0" borderId="0"/>
    <xf numFmtId="0" fontId="1" fillId="0" borderId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11" borderId="0" applyNumberFormat="0" applyBorder="0" applyAlignment="0" applyProtection="0"/>
    <xf numFmtId="0" fontId="1" fillId="3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3" borderId="0" applyNumberFormat="0" applyBorder="0" applyAlignment="0" applyProtection="0"/>
    <xf numFmtId="0" fontId="1" fillId="0" borderId="0"/>
    <xf numFmtId="0" fontId="5" fillId="2" borderId="1" applyNumberFormat="0" applyFont="0" applyAlignment="0" applyProtection="0"/>
    <xf numFmtId="0" fontId="5" fillId="2" borderId="1" applyNumberFormat="0" applyFont="0" applyAlignment="0" applyProtection="0"/>
  </cellStyleXfs>
  <cellXfs count="31">
    <xf numFmtId="0" fontId="0" fillId="0" borderId="0" xfId="0"/>
    <xf numFmtId="0" fontId="2" fillId="0" borderId="0" xfId="1"/>
    <xf numFmtId="0" fontId="2" fillId="0" borderId="0" xfId="1" applyFont="1" applyFill="1" applyBorder="1"/>
    <xf numFmtId="0" fontId="2" fillId="0" borderId="0" xfId="1" applyFont="1"/>
    <xf numFmtId="11" fontId="2" fillId="0" borderId="0" xfId="1" applyNumberFormat="1"/>
    <xf numFmtId="11" fontId="3" fillId="0" borderId="0" xfId="1" applyNumberFormat="1" applyFont="1"/>
    <xf numFmtId="0" fontId="2" fillId="0" borderId="0" xfId="1" applyAlignment="1">
      <alignment horizont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2" fillId="0" borderId="10" xfId="1" applyBorder="1"/>
    <xf numFmtId="0" fontId="2" fillId="0" borderId="10" xfId="1" applyFont="1" applyBorder="1"/>
    <xf numFmtId="11" fontId="2" fillId="0" borderId="10" xfId="1" applyNumberFormat="1" applyBorder="1"/>
    <xf numFmtId="11" fontId="3" fillId="0" borderId="10" xfId="1" applyNumberFormat="1" applyFont="1" applyBorder="1"/>
    <xf numFmtId="0" fontId="3" fillId="0" borderId="10" xfId="1" applyFont="1" applyBorder="1"/>
    <xf numFmtId="0" fontId="6" fillId="0" borderId="10" xfId="1" applyFont="1" applyBorder="1"/>
    <xf numFmtId="0" fontId="2" fillId="0" borderId="10" xfId="1" applyFont="1" applyBorder="1" applyAlignment="1">
      <alignment horizontal="center"/>
    </xf>
    <xf numFmtId="0" fontId="6" fillId="0" borderId="0" xfId="1" applyFont="1" applyFill="1" applyBorder="1"/>
    <xf numFmtId="0" fontId="6" fillId="0" borderId="0" xfId="1" applyFont="1"/>
    <xf numFmtId="0" fontId="7" fillId="0" borderId="2" xfId="1" applyFont="1" applyBorder="1"/>
    <xf numFmtId="0" fontId="7" fillId="0" borderId="3" xfId="1" applyFont="1" applyBorder="1"/>
    <xf numFmtId="0" fontId="7" fillId="0" borderId="4" xfId="1" applyFont="1" applyBorder="1"/>
    <xf numFmtId="0" fontId="7" fillId="0" borderId="5" xfId="1" applyFont="1" applyBorder="1"/>
    <xf numFmtId="0" fontId="7" fillId="0" borderId="0" xfId="1" applyFont="1" applyBorder="1"/>
    <xf numFmtId="0" fontId="8" fillId="0" borderId="6" xfId="2" applyFont="1" applyBorder="1"/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/>
    <xf numFmtId="0" fontId="7" fillId="0" borderId="9" xfId="1" applyFont="1" applyBorder="1"/>
    <xf numFmtId="0" fontId="7" fillId="0" borderId="0" xfId="1" applyFont="1"/>
    <xf numFmtId="164" fontId="2" fillId="0" borderId="0" xfId="1" applyNumberFormat="1" applyFont="1"/>
    <xf numFmtId="2" fontId="2" fillId="0" borderId="0" xfId="1" applyNumberFormat="1"/>
  </cellXfs>
  <cellStyles count="18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Normal" xfId="0" builtinId="0"/>
    <cellStyle name="Normal 2" xfId="1"/>
    <cellStyle name="Normal 2 2" xfId="2"/>
    <cellStyle name="Normal 3" xfId="15"/>
    <cellStyle name="Note 2" xfId="16"/>
    <cellStyle name="Note 3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Comp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0978777340332457"/>
                  <c:y val="-0.0128536786372394"/>
                </c:manualLayout>
              </c:layout>
              <c:numFmt formatCode="General" sourceLinked="0"/>
            </c:trendlineLbl>
          </c:trendline>
          <c:xVal>
            <c:numRef>
              <c:f>Complete!$E$2:$E$85</c:f>
              <c:numCache>
                <c:formatCode>General</c:formatCode>
                <c:ptCount val="84"/>
                <c:pt idx="0">
                  <c:v>2.481155870828035</c:v>
                </c:pt>
                <c:pt idx="1">
                  <c:v>2.476454825454303</c:v>
                </c:pt>
                <c:pt idx="2">
                  <c:v>2.471673018500091</c:v>
                </c:pt>
                <c:pt idx="3">
                  <c:v>2.466793502343536</c:v>
                </c:pt>
                <c:pt idx="4">
                  <c:v>2.46181355362262</c:v>
                </c:pt>
                <c:pt idx="5">
                  <c:v>2.456730323223298</c:v>
                </c:pt>
                <c:pt idx="6">
                  <c:v>2.451571537038067</c:v>
                </c:pt>
                <c:pt idx="7">
                  <c:v>2.446304113951924</c:v>
                </c:pt>
                <c:pt idx="8">
                  <c:v>2.440940551539664</c:v>
                </c:pt>
                <c:pt idx="9">
                  <c:v>2.435478054171325</c:v>
                </c:pt>
                <c:pt idx="10">
                  <c:v>2.429897558687147</c:v>
                </c:pt>
                <c:pt idx="11">
                  <c:v>2.42422807069598</c:v>
                </c:pt>
                <c:pt idx="12">
                  <c:v>2.418450450829583</c:v>
                </c:pt>
                <c:pt idx="13">
                  <c:v>2.412578135431272</c:v>
                </c:pt>
                <c:pt idx="14">
                  <c:v>2.406591270897152</c:v>
                </c:pt>
                <c:pt idx="15">
                  <c:v>2.400486181791204</c:v>
                </c:pt>
                <c:pt idx="16">
                  <c:v>2.394276526767821</c:v>
                </c:pt>
                <c:pt idx="17">
                  <c:v>2.387959019712346</c:v>
                </c:pt>
                <c:pt idx="18">
                  <c:v>2.38153021583627</c:v>
                </c:pt>
                <c:pt idx="19">
                  <c:v>2.374968186299234</c:v>
                </c:pt>
                <c:pt idx="20">
                  <c:v>2.368305483839283</c:v>
                </c:pt>
                <c:pt idx="21">
                  <c:v>2.361538971269279</c:v>
                </c:pt>
                <c:pt idx="22">
                  <c:v>2.354626976852949</c:v>
                </c:pt>
                <c:pt idx="23">
                  <c:v>2.347622699467242</c:v>
                </c:pt>
                <c:pt idx="24">
                  <c:v>2.340483774625718</c:v>
                </c:pt>
                <c:pt idx="25">
                  <c:v>2.333205372625344</c:v>
                </c:pt>
                <c:pt idx="26">
                  <c:v>2.325823419002745</c:v>
                </c:pt>
                <c:pt idx="27">
                  <c:v>2.318313817223999</c:v>
                </c:pt>
                <c:pt idx="28">
                  <c:v>2.310672074930124</c:v>
                </c:pt>
                <c:pt idx="29">
                  <c:v>2.302893458356505</c:v>
                </c:pt>
                <c:pt idx="30">
                  <c:v>2.2949949938591</c:v>
                </c:pt>
                <c:pt idx="31">
                  <c:v>2.286950215787549</c:v>
                </c:pt>
                <c:pt idx="32">
                  <c:v>2.278799313755556</c:v>
                </c:pt>
                <c:pt idx="33">
                  <c:v>2.270492503638618</c:v>
                </c:pt>
                <c:pt idx="34">
                  <c:v>2.262047459261425</c:v>
                </c:pt>
                <c:pt idx="35">
                  <c:v>2.253483392087014</c:v>
                </c:pt>
                <c:pt idx="36">
                  <c:v>2.244771761495294</c:v>
                </c:pt>
                <c:pt idx="37">
                  <c:v>2.235932253986295</c:v>
                </c:pt>
                <c:pt idx="38">
                  <c:v>2.2269348400126</c:v>
                </c:pt>
                <c:pt idx="39">
                  <c:v>2.217799679947117</c:v>
                </c:pt>
                <c:pt idx="40">
                  <c:v>2.208521972931433</c:v>
                </c:pt>
                <c:pt idx="41">
                  <c:v>2.199096656305616</c:v>
                </c:pt>
                <c:pt idx="42">
                  <c:v>2.189546456738927</c:v>
                </c:pt>
                <c:pt idx="43">
                  <c:v>2.179838928023187</c:v>
                </c:pt>
                <c:pt idx="44">
                  <c:v>2.169968173996892</c:v>
                </c:pt>
                <c:pt idx="45">
                  <c:v>2.159958002678519</c:v>
                </c:pt>
                <c:pt idx="46">
                  <c:v>2.149803938227022</c:v>
                </c:pt>
                <c:pt idx="47">
                  <c:v>2.13953277159794</c:v>
                </c:pt>
                <c:pt idx="48">
                  <c:v>2.129077324252737</c:v>
                </c:pt>
                <c:pt idx="49">
                  <c:v>2.118496199911788</c:v>
                </c:pt>
                <c:pt idx="50">
                  <c:v>2.107752498740163</c:v>
                </c:pt>
                <c:pt idx="51">
                  <c:v>2.096875268059688</c:v>
                </c:pt>
                <c:pt idx="52">
                  <c:v>2.085825533520743</c:v>
                </c:pt>
                <c:pt idx="53">
                  <c:v>2.074670188924007</c:v>
                </c:pt>
                <c:pt idx="54">
                  <c:v>2.06333335895175</c:v>
                </c:pt>
                <c:pt idx="55">
                  <c:v>2.051885378889872</c:v>
                </c:pt>
                <c:pt idx="56">
                  <c:v>2.040285798932491</c:v>
                </c:pt>
                <c:pt idx="57">
                  <c:v>2.028571252692537</c:v>
                </c:pt>
                <c:pt idx="58">
                  <c:v>2.016699138064971</c:v>
                </c:pt>
                <c:pt idx="59">
                  <c:v>2.004708196544336</c:v>
                </c:pt>
                <c:pt idx="60">
                  <c:v>1.992553517832136</c:v>
                </c:pt>
                <c:pt idx="61">
                  <c:v>1.980321586008756</c:v>
                </c:pt>
                <c:pt idx="62">
                  <c:v>1.967968962878692</c:v>
                </c:pt>
                <c:pt idx="63">
                  <c:v>1.955495329184127</c:v>
                </c:pt>
                <c:pt idx="64">
                  <c:v>1.942950070077099</c:v>
                </c:pt>
                <c:pt idx="65">
                  <c:v>1.93028664724552</c:v>
                </c:pt>
                <c:pt idx="66">
                  <c:v>1.917558020825436</c:v>
                </c:pt>
                <c:pt idx="67">
                  <c:v>1.904769625906595</c:v>
                </c:pt>
                <c:pt idx="68">
                  <c:v>1.891871830445584</c:v>
                </c:pt>
                <c:pt idx="69">
                  <c:v>1.878923733967567</c:v>
                </c:pt>
                <c:pt idx="70">
                  <c:v>1.865991800126275</c:v>
                </c:pt>
                <c:pt idx="71">
                  <c:v>1.85302861471299</c:v>
                </c:pt>
                <c:pt idx="72">
                  <c:v>1.840043330603494</c:v>
                </c:pt>
                <c:pt idx="73">
                  <c:v>1.827046017004734</c:v>
                </c:pt>
                <c:pt idx="74">
                  <c:v>1.814114356129125</c:v>
                </c:pt>
                <c:pt idx="75">
                  <c:v>1.80126647048962</c:v>
                </c:pt>
                <c:pt idx="76">
                  <c:v>1.788451207023455</c:v>
                </c:pt>
                <c:pt idx="77">
                  <c:v>1.775756037844098</c:v>
                </c:pt>
                <c:pt idx="78">
                  <c:v>1.763203300370772</c:v>
                </c:pt>
                <c:pt idx="79">
                  <c:v>1.750816842649754</c:v>
                </c:pt>
                <c:pt idx="80">
                  <c:v>1.738622027917942</c:v>
                </c:pt>
                <c:pt idx="81">
                  <c:v>1.726645720240912</c:v>
                </c:pt>
                <c:pt idx="82">
                  <c:v>1.714916247993585</c:v>
                </c:pt>
                <c:pt idx="83">
                  <c:v>1.70354929823823</c:v>
                </c:pt>
              </c:numCache>
            </c:numRef>
          </c:xVal>
          <c:yVal>
            <c:numRef>
              <c:f>Complete!$D$2:$D$85</c:f>
              <c:numCache>
                <c:formatCode>General</c:formatCode>
                <c:ptCount val="84"/>
                <c:pt idx="0">
                  <c:v>0.265054167842788</c:v>
                </c:pt>
                <c:pt idx="1">
                  <c:v>0.289529145716564</c:v>
                </c:pt>
                <c:pt idx="2">
                  <c:v>0.274218290138616</c:v>
                </c:pt>
                <c:pt idx="3">
                  <c:v>0.303921956404514</c:v>
                </c:pt>
                <c:pt idx="4">
                  <c:v>0.28346961474655</c:v>
                </c:pt>
                <c:pt idx="5">
                  <c:v>0.315024058195116</c:v>
                </c:pt>
                <c:pt idx="6">
                  <c:v>0.301534564322658</c:v>
                </c:pt>
                <c:pt idx="7">
                  <c:v>0.329731722260642</c:v>
                </c:pt>
                <c:pt idx="8">
                  <c:v>0.316569370919424</c:v>
                </c:pt>
                <c:pt idx="9">
                  <c:v>0.346603994057552</c:v>
                </c:pt>
                <c:pt idx="10">
                  <c:v>0.328483710159666</c:v>
                </c:pt>
                <c:pt idx="11">
                  <c:v>0.358433417396347</c:v>
                </c:pt>
                <c:pt idx="12">
                  <c:v>0.347322825649732</c:v>
                </c:pt>
                <c:pt idx="13">
                  <c:v>0.374585668058873</c:v>
                </c:pt>
                <c:pt idx="14">
                  <c:v>0.362498880212413</c:v>
                </c:pt>
                <c:pt idx="15">
                  <c:v>0.389725767929964</c:v>
                </c:pt>
                <c:pt idx="16">
                  <c:v>0.377052392321284</c:v>
                </c:pt>
                <c:pt idx="17">
                  <c:v>0.404880772806706</c:v>
                </c:pt>
                <c:pt idx="18">
                  <c:v>0.396941372084315</c:v>
                </c:pt>
                <c:pt idx="19">
                  <c:v>0.418304723147196</c:v>
                </c:pt>
                <c:pt idx="20">
                  <c:v>0.412366986092342</c:v>
                </c:pt>
                <c:pt idx="21">
                  <c:v>0.438178402006598</c:v>
                </c:pt>
                <c:pt idx="22">
                  <c:v>0.427062041656011</c:v>
                </c:pt>
                <c:pt idx="23">
                  <c:v>0.456066095917248</c:v>
                </c:pt>
                <c:pt idx="24">
                  <c:v>0.44664258155088</c:v>
                </c:pt>
                <c:pt idx="25">
                  <c:v>0.472529569056613</c:v>
                </c:pt>
                <c:pt idx="26">
                  <c:v>0.464009757097193</c:v>
                </c:pt>
                <c:pt idx="27">
                  <c:v>0.488824257401338</c:v>
                </c:pt>
                <c:pt idx="28">
                  <c:v>0.487786131402489</c:v>
                </c:pt>
                <c:pt idx="29">
                  <c:v>0.508924040552343</c:v>
                </c:pt>
                <c:pt idx="30">
                  <c:v>0.508428958948955</c:v>
                </c:pt>
                <c:pt idx="31">
                  <c:v>0.529240269921394</c:v>
                </c:pt>
                <c:pt idx="32">
                  <c:v>0.526870187637412</c:v>
                </c:pt>
                <c:pt idx="33">
                  <c:v>0.549176042898804</c:v>
                </c:pt>
                <c:pt idx="34">
                  <c:v>0.548348058900131</c:v>
                </c:pt>
                <c:pt idx="35">
                  <c:v>0.569743798551952</c:v>
                </c:pt>
                <c:pt idx="36">
                  <c:v>0.572247505574152</c:v>
                </c:pt>
                <c:pt idx="37">
                  <c:v>0.592181903550424</c:v>
                </c:pt>
                <c:pt idx="38">
                  <c:v>0.600214300762481</c:v>
                </c:pt>
                <c:pt idx="39">
                  <c:v>0.617394714952273</c:v>
                </c:pt>
                <c:pt idx="40">
                  <c:v>0.625295069112093</c:v>
                </c:pt>
                <c:pt idx="41">
                  <c:v>0.640310193415262</c:v>
                </c:pt>
                <c:pt idx="42">
                  <c:v>0.648286328416606</c:v>
                </c:pt>
                <c:pt idx="43">
                  <c:v>0.665601174068844</c:v>
                </c:pt>
                <c:pt idx="44">
                  <c:v>0.673865654478433</c:v>
                </c:pt>
                <c:pt idx="45">
                  <c:v>0.687808534574254</c:v>
                </c:pt>
                <c:pt idx="46">
                  <c:v>0.698179375462555</c:v>
                </c:pt>
                <c:pt idx="47">
                  <c:v>0.714058321988376</c:v>
                </c:pt>
                <c:pt idx="48">
                  <c:v>0.72428068317276</c:v>
                </c:pt>
                <c:pt idx="49">
                  <c:v>0.741864164880019</c:v>
                </c:pt>
                <c:pt idx="50">
                  <c:v>0.751742804749032</c:v>
                </c:pt>
                <c:pt idx="51">
                  <c:v>0.767632729730053</c:v>
                </c:pt>
                <c:pt idx="52">
                  <c:v>0.779168813465554</c:v>
                </c:pt>
                <c:pt idx="53">
                  <c:v>0.796535631118248</c:v>
                </c:pt>
                <c:pt idx="54">
                  <c:v>0.807172063369292</c:v>
                </c:pt>
                <c:pt idx="55">
                  <c:v>0.82427375867375</c:v>
                </c:pt>
                <c:pt idx="56">
                  <c:v>0.836516956213297</c:v>
                </c:pt>
                <c:pt idx="57">
                  <c:v>0.855170750636594</c:v>
                </c:pt>
                <c:pt idx="58">
                  <c:v>0.8661128647263</c:v>
                </c:pt>
                <c:pt idx="59">
                  <c:v>0.885367039684069</c:v>
                </c:pt>
                <c:pt idx="60">
                  <c:v>0.89777965735429</c:v>
                </c:pt>
                <c:pt idx="61">
                  <c:v>0.917614113794391</c:v>
                </c:pt>
                <c:pt idx="62">
                  <c:v>0.930215604402391</c:v>
                </c:pt>
                <c:pt idx="63">
                  <c:v>0.947810121016869</c:v>
                </c:pt>
                <c:pt idx="64">
                  <c:v>0.960802519028841</c:v>
                </c:pt>
                <c:pt idx="65">
                  <c:v>0.979799886852338</c:v>
                </c:pt>
                <c:pt idx="66">
                  <c:v>0.992858216524523</c:v>
                </c:pt>
                <c:pt idx="67">
                  <c:v>1.010737623776325</c:v>
                </c:pt>
                <c:pt idx="68">
                  <c:v>1.024374207404378</c:v>
                </c:pt>
                <c:pt idx="69">
                  <c:v>1.043444503663288</c:v>
                </c:pt>
                <c:pt idx="70">
                  <c:v>1.056316773631111</c:v>
                </c:pt>
                <c:pt idx="71">
                  <c:v>1.075428770116814</c:v>
                </c:pt>
                <c:pt idx="72">
                  <c:v>1.08900872988084</c:v>
                </c:pt>
                <c:pt idx="73">
                  <c:v>1.107741101354087</c:v>
                </c:pt>
                <c:pt idx="74">
                  <c:v>1.121469870486678</c:v>
                </c:pt>
                <c:pt idx="75">
                  <c:v>1.139730931006017</c:v>
                </c:pt>
                <c:pt idx="76">
                  <c:v>1.153379466477801</c:v>
                </c:pt>
                <c:pt idx="77">
                  <c:v>1.171486173548961</c:v>
                </c:pt>
                <c:pt idx="78">
                  <c:v>1.18385488227822</c:v>
                </c:pt>
                <c:pt idx="79">
                  <c:v>1.203132063416744</c:v>
                </c:pt>
                <c:pt idx="80">
                  <c:v>1.215191655321597</c:v>
                </c:pt>
                <c:pt idx="81">
                  <c:v>1.233009494200241</c:v>
                </c:pt>
                <c:pt idx="82">
                  <c:v>1.244370545402884</c:v>
                </c:pt>
                <c:pt idx="83">
                  <c:v>1.261272359967925</c:v>
                </c:pt>
              </c:numCache>
            </c:numRef>
          </c:yVal>
          <c:smooth val="1"/>
        </c:ser>
        <c:ser>
          <c:idx val="1"/>
          <c:order val="1"/>
          <c:tx>
            <c:v>Exp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0.14086198600175"/>
                  <c:y val="-0.137208906114846"/>
                </c:manualLayout>
              </c:layout>
              <c:numFmt formatCode="General" sourceLinked="0"/>
            </c:trendlineLbl>
          </c:trendline>
          <c:xVal>
            <c:numRef>
              <c:f>Complete!$E$119:$E$238</c:f>
              <c:numCache>
                <c:formatCode>General</c:formatCode>
                <c:ptCount val="120"/>
                <c:pt idx="0">
                  <c:v>1.70354929823823</c:v>
                </c:pt>
                <c:pt idx="1">
                  <c:v>1.714916247993585</c:v>
                </c:pt>
                <c:pt idx="2">
                  <c:v>1.726645720240912</c:v>
                </c:pt>
                <c:pt idx="3">
                  <c:v>1.738622027917942</c:v>
                </c:pt>
                <c:pt idx="4">
                  <c:v>1.750816842649754</c:v>
                </c:pt>
                <c:pt idx="5">
                  <c:v>1.763203300370772</c:v>
                </c:pt>
                <c:pt idx="6">
                  <c:v>1.775756037844098</c:v>
                </c:pt>
                <c:pt idx="7">
                  <c:v>1.788451207023455</c:v>
                </c:pt>
                <c:pt idx="8">
                  <c:v>1.80126647048962</c:v>
                </c:pt>
                <c:pt idx="9">
                  <c:v>1.814114356129125</c:v>
                </c:pt>
                <c:pt idx="10">
                  <c:v>1.827046017004734</c:v>
                </c:pt>
                <c:pt idx="11">
                  <c:v>1.840043330603494</c:v>
                </c:pt>
                <c:pt idx="12">
                  <c:v>1.85302861471299</c:v>
                </c:pt>
                <c:pt idx="13">
                  <c:v>1.865991800126275</c:v>
                </c:pt>
                <c:pt idx="14">
                  <c:v>1.878923733967567</c:v>
                </c:pt>
                <c:pt idx="15">
                  <c:v>1.891871830445584</c:v>
                </c:pt>
                <c:pt idx="16">
                  <c:v>1.904769625906595</c:v>
                </c:pt>
                <c:pt idx="17">
                  <c:v>1.917558020825436</c:v>
                </c:pt>
                <c:pt idx="18">
                  <c:v>1.93028664724552</c:v>
                </c:pt>
                <c:pt idx="19">
                  <c:v>1.942950070077099</c:v>
                </c:pt>
                <c:pt idx="20">
                  <c:v>1.955495329184127</c:v>
                </c:pt>
                <c:pt idx="21">
                  <c:v>1.967968962878692</c:v>
                </c:pt>
                <c:pt idx="22">
                  <c:v>1.980321586008756</c:v>
                </c:pt>
                <c:pt idx="23">
                  <c:v>1.992553517832136</c:v>
                </c:pt>
                <c:pt idx="24">
                  <c:v>2.004708196544336</c:v>
                </c:pt>
                <c:pt idx="25">
                  <c:v>2.016699138064971</c:v>
                </c:pt>
                <c:pt idx="26">
                  <c:v>2.028571252692537</c:v>
                </c:pt>
                <c:pt idx="27">
                  <c:v>2.040285798932491</c:v>
                </c:pt>
                <c:pt idx="28">
                  <c:v>2.051885378889872</c:v>
                </c:pt>
                <c:pt idx="29">
                  <c:v>2.06333335895175</c:v>
                </c:pt>
                <c:pt idx="30">
                  <c:v>2.074670188924007</c:v>
                </c:pt>
                <c:pt idx="31">
                  <c:v>2.085825533520743</c:v>
                </c:pt>
                <c:pt idx="32">
                  <c:v>2.096875268059688</c:v>
                </c:pt>
                <c:pt idx="33">
                  <c:v>2.107752498740163</c:v>
                </c:pt>
                <c:pt idx="34">
                  <c:v>2.118496199911788</c:v>
                </c:pt>
                <c:pt idx="35">
                  <c:v>2.129077324252737</c:v>
                </c:pt>
                <c:pt idx="36">
                  <c:v>2.13953277159794</c:v>
                </c:pt>
                <c:pt idx="37">
                  <c:v>2.149803938227022</c:v>
                </c:pt>
                <c:pt idx="38">
                  <c:v>2.159958002678519</c:v>
                </c:pt>
                <c:pt idx="39">
                  <c:v>2.169968173996892</c:v>
                </c:pt>
                <c:pt idx="40">
                  <c:v>2.179838928023187</c:v>
                </c:pt>
                <c:pt idx="41">
                  <c:v>2.189546456738927</c:v>
                </c:pt>
                <c:pt idx="42">
                  <c:v>2.199096656305616</c:v>
                </c:pt>
                <c:pt idx="43">
                  <c:v>2.208521972931433</c:v>
                </c:pt>
                <c:pt idx="44">
                  <c:v>2.217799679947117</c:v>
                </c:pt>
                <c:pt idx="45">
                  <c:v>2.2269348400126</c:v>
                </c:pt>
                <c:pt idx="46">
                  <c:v>2.235932253986295</c:v>
                </c:pt>
                <c:pt idx="47">
                  <c:v>2.244771761495294</c:v>
                </c:pt>
                <c:pt idx="48">
                  <c:v>2.253483392087014</c:v>
                </c:pt>
                <c:pt idx="49">
                  <c:v>2.262047459261425</c:v>
                </c:pt>
                <c:pt idx="50">
                  <c:v>2.270492503638618</c:v>
                </c:pt>
                <c:pt idx="51">
                  <c:v>2.278799313755556</c:v>
                </c:pt>
                <c:pt idx="52">
                  <c:v>2.286950215787549</c:v>
                </c:pt>
                <c:pt idx="53">
                  <c:v>2.2949949938591</c:v>
                </c:pt>
                <c:pt idx="54">
                  <c:v>2.302893458356505</c:v>
                </c:pt>
                <c:pt idx="55">
                  <c:v>2.310672074930124</c:v>
                </c:pt>
                <c:pt idx="56">
                  <c:v>2.318313817223999</c:v>
                </c:pt>
                <c:pt idx="57">
                  <c:v>2.325823419002745</c:v>
                </c:pt>
                <c:pt idx="58">
                  <c:v>2.333205372625344</c:v>
                </c:pt>
                <c:pt idx="59">
                  <c:v>2.340483774625718</c:v>
                </c:pt>
                <c:pt idx="60">
                  <c:v>2.347622699467242</c:v>
                </c:pt>
                <c:pt idx="61">
                  <c:v>2.354626976852949</c:v>
                </c:pt>
                <c:pt idx="62">
                  <c:v>2.361538971269279</c:v>
                </c:pt>
                <c:pt idx="63">
                  <c:v>2.368305483839283</c:v>
                </c:pt>
                <c:pt idx="64">
                  <c:v>2.374968186299234</c:v>
                </c:pt>
                <c:pt idx="65">
                  <c:v>2.38153021583627</c:v>
                </c:pt>
                <c:pt idx="66">
                  <c:v>2.387959019712346</c:v>
                </c:pt>
                <c:pt idx="67">
                  <c:v>2.394276526767821</c:v>
                </c:pt>
                <c:pt idx="68">
                  <c:v>2.400486181791204</c:v>
                </c:pt>
                <c:pt idx="69">
                  <c:v>2.406591270897152</c:v>
                </c:pt>
                <c:pt idx="70">
                  <c:v>2.412578135431272</c:v>
                </c:pt>
                <c:pt idx="71">
                  <c:v>2.418450450829583</c:v>
                </c:pt>
                <c:pt idx="72">
                  <c:v>2.42422807069598</c:v>
                </c:pt>
                <c:pt idx="73">
                  <c:v>2.429897558687147</c:v>
                </c:pt>
                <c:pt idx="74">
                  <c:v>2.435478054171325</c:v>
                </c:pt>
                <c:pt idx="75">
                  <c:v>2.440940551539664</c:v>
                </c:pt>
                <c:pt idx="76">
                  <c:v>2.446304113951924</c:v>
                </c:pt>
                <c:pt idx="77">
                  <c:v>2.451571537038067</c:v>
                </c:pt>
                <c:pt idx="78">
                  <c:v>2.456730323223298</c:v>
                </c:pt>
                <c:pt idx="79">
                  <c:v>2.46181355362262</c:v>
                </c:pt>
                <c:pt idx="80">
                  <c:v>2.466793502343536</c:v>
                </c:pt>
                <c:pt idx="81">
                  <c:v>2.471673018500091</c:v>
                </c:pt>
                <c:pt idx="82">
                  <c:v>2.476454825454303</c:v>
                </c:pt>
                <c:pt idx="83">
                  <c:v>2.481155870828035</c:v>
                </c:pt>
                <c:pt idx="84">
                  <c:v>2.485764002284947</c:v>
                </c:pt>
                <c:pt idx="85">
                  <c:v>2.490281620441757</c:v>
                </c:pt>
                <c:pt idx="86">
                  <c:v>2.494711025205263</c:v>
                </c:pt>
                <c:pt idx="87">
                  <c:v>2.499054421197101</c:v>
                </c:pt>
                <c:pt idx="88">
                  <c:v>2.503313922815884</c:v>
                </c:pt>
                <c:pt idx="89">
                  <c:v>2.50749155896537</c:v>
                </c:pt>
                <c:pt idx="90">
                  <c:v>2.511575905309916</c:v>
                </c:pt>
                <c:pt idx="91">
                  <c:v>2.515595700268451</c:v>
                </c:pt>
                <c:pt idx="92">
                  <c:v>2.519512983257626</c:v>
                </c:pt>
                <c:pt idx="93">
                  <c:v>2.52336922097828</c:v>
                </c:pt>
                <c:pt idx="94">
                  <c:v>2.527127013839176</c:v>
                </c:pt>
                <c:pt idx="95">
                  <c:v>2.530826986248977</c:v>
                </c:pt>
                <c:pt idx="96">
                  <c:v>2.534432273475876</c:v>
                </c:pt>
                <c:pt idx="97">
                  <c:v>2.53797012775847</c:v>
                </c:pt>
                <c:pt idx="98">
                  <c:v>2.541441945254526</c:v>
                </c:pt>
                <c:pt idx="99">
                  <c:v>2.544824298759728</c:v>
                </c:pt>
                <c:pt idx="100">
                  <c:v>2.548143637434845</c:v>
                </c:pt>
                <c:pt idx="101">
                  <c:v>2.55138899727302</c:v>
                </c:pt>
                <c:pt idx="102">
                  <c:v>2.554561839190986</c:v>
                </c:pt>
                <c:pt idx="103">
                  <c:v>2.557663567887565</c:v>
                </c:pt>
                <c:pt idx="104">
                  <c:v>2.560695534393654</c:v>
                </c:pt>
                <c:pt idx="105">
                  <c:v>2.563670899419243</c:v>
                </c:pt>
                <c:pt idx="106">
                  <c:v>2.566567112993496</c:v>
                </c:pt>
                <c:pt idx="107">
                  <c:v>2.569397321085465</c:v>
                </c:pt>
                <c:pt idx="108">
                  <c:v>2.572162682646337</c:v>
                </c:pt>
                <c:pt idx="109">
                  <c:v>2.57486431366454</c:v>
                </c:pt>
                <c:pt idx="110">
                  <c:v>2.577503288957261</c:v>
                </c:pt>
                <c:pt idx="111">
                  <c:v>2.580080643863007</c:v>
                </c:pt>
                <c:pt idx="112">
                  <c:v>2.582597375841483</c:v>
                </c:pt>
                <c:pt idx="113">
                  <c:v>2.585043154905942</c:v>
                </c:pt>
                <c:pt idx="114">
                  <c:v>2.58744155155996</c:v>
                </c:pt>
                <c:pt idx="115">
                  <c:v>2.589770934458268</c:v>
                </c:pt>
                <c:pt idx="116">
                  <c:v>2.592043449629362</c:v>
                </c:pt>
                <c:pt idx="117">
                  <c:v>2.594248866857383</c:v>
                </c:pt>
                <c:pt idx="118">
                  <c:v>2.59641014384427</c:v>
                </c:pt>
                <c:pt idx="119">
                  <c:v>2.598505988988193</c:v>
                </c:pt>
              </c:numCache>
            </c:numRef>
          </c:xVal>
          <c:yVal>
            <c:numRef>
              <c:f>Complete!$D$119:$D$238</c:f>
              <c:numCache>
                <c:formatCode>General</c:formatCode>
                <c:ptCount val="120"/>
                <c:pt idx="0">
                  <c:v>1.815426354757675</c:v>
                </c:pt>
                <c:pt idx="1">
                  <c:v>1.808686192184621</c:v>
                </c:pt>
                <c:pt idx="2">
                  <c:v>1.80292449978409</c:v>
                </c:pt>
                <c:pt idx="3">
                  <c:v>1.792204988359426</c:v>
                </c:pt>
                <c:pt idx="4">
                  <c:v>1.78276220348353</c:v>
                </c:pt>
                <c:pt idx="5">
                  <c:v>1.769501591631071</c:v>
                </c:pt>
                <c:pt idx="6">
                  <c:v>1.756742970460575</c:v>
                </c:pt>
                <c:pt idx="7">
                  <c:v>1.741393870434639</c:v>
                </c:pt>
                <c:pt idx="8">
                  <c:v>1.728319167457712</c:v>
                </c:pt>
                <c:pt idx="9">
                  <c:v>1.711485029745636</c:v>
                </c:pt>
                <c:pt idx="10">
                  <c:v>1.698128731080855</c:v>
                </c:pt>
                <c:pt idx="11">
                  <c:v>1.680795392487649</c:v>
                </c:pt>
                <c:pt idx="12">
                  <c:v>1.66649660093356</c:v>
                </c:pt>
                <c:pt idx="13">
                  <c:v>1.649814008034787</c:v>
                </c:pt>
                <c:pt idx="14">
                  <c:v>1.634886432146944</c:v>
                </c:pt>
                <c:pt idx="15">
                  <c:v>1.617630236276627</c:v>
                </c:pt>
                <c:pt idx="16">
                  <c:v>1.602923949903038</c:v>
                </c:pt>
                <c:pt idx="17">
                  <c:v>1.58528158753953</c:v>
                </c:pt>
                <c:pt idx="18">
                  <c:v>1.571117811924906</c:v>
                </c:pt>
                <c:pt idx="19">
                  <c:v>1.553192396590547</c:v>
                </c:pt>
                <c:pt idx="20">
                  <c:v>1.538976131346253</c:v>
                </c:pt>
                <c:pt idx="21">
                  <c:v>1.521241712437988</c:v>
                </c:pt>
                <c:pt idx="22">
                  <c:v>1.507222506044663</c:v>
                </c:pt>
                <c:pt idx="23">
                  <c:v>1.489893541220388</c:v>
                </c:pt>
                <c:pt idx="24">
                  <c:v>1.476105745086019</c:v>
                </c:pt>
                <c:pt idx="25">
                  <c:v>1.458915292298216</c:v>
                </c:pt>
                <c:pt idx="26">
                  <c:v>1.445772036404019</c:v>
                </c:pt>
                <c:pt idx="27">
                  <c:v>1.428492445334073</c:v>
                </c:pt>
                <c:pt idx="28">
                  <c:v>1.415256857807699</c:v>
                </c:pt>
                <c:pt idx="29">
                  <c:v>1.395755791815957</c:v>
                </c:pt>
                <c:pt idx="30">
                  <c:v>1.382587157756725</c:v>
                </c:pt>
                <c:pt idx="31">
                  <c:v>1.364658353830687</c:v>
                </c:pt>
                <c:pt idx="32">
                  <c:v>1.352844056224835</c:v>
                </c:pt>
                <c:pt idx="33">
                  <c:v>1.334878996725611</c:v>
                </c:pt>
                <c:pt idx="34">
                  <c:v>1.323844669879047</c:v>
                </c:pt>
                <c:pt idx="35">
                  <c:v>1.306649372949684</c:v>
                </c:pt>
                <c:pt idx="36">
                  <c:v>1.295256218005416</c:v>
                </c:pt>
                <c:pt idx="37">
                  <c:v>1.278380589416154</c:v>
                </c:pt>
                <c:pt idx="38">
                  <c:v>1.268203423350769</c:v>
                </c:pt>
                <c:pt idx="39">
                  <c:v>1.251876694367709</c:v>
                </c:pt>
                <c:pt idx="40">
                  <c:v>1.241577071502557</c:v>
                </c:pt>
                <c:pt idx="41">
                  <c:v>1.225114343372153</c:v>
                </c:pt>
                <c:pt idx="42">
                  <c:v>1.215620860917659</c:v>
                </c:pt>
                <c:pt idx="43">
                  <c:v>1.199857010548953</c:v>
                </c:pt>
                <c:pt idx="44">
                  <c:v>1.190203221964834</c:v>
                </c:pt>
                <c:pt idx="45">
                  <c:v>1.17447450433152</c:v>
                </c:pt>
                <c:pt idx="46">
                  <c:v>1.165001580284859</c:v>
                </c:pt>
                <c:pt idx="47">
                  <c:v>1.149701548029299</c:v>
                </c:pt>
                <c:pt idx="48">
                  <c:v>1.139899023690562</c:v>
                </c:pt>
                <c:pt idx="49">
                  <c:v>1.125840743538262</c:v>
                </c:pt>
                <c:pt idx="50">
                  <c:v>1.117423248697314</c:v>
                </c:pt>
                <c:pt idx="51">
                  <c:v>1.103893501446297</c:v>
                </c:pt>
                <c:pt idx="52">
                  <c:v>1.094432321435786</c:v>
                </c:pt>
                <c:pt idx="53">
                  <c:v>1.080421488030459</c:v>
                </c:pt>
                <c:pt idx="54">
                  <c:v>1.071406919654578</c:v>
                </c:pt>
                <c:pt idx="55">
                  <c:v>1.058355862376974</c:v>
                </c:pt>
                <c:pt idx="56">
                  <c:v>1.049965172589405</c:v>
                </c:pt>
                <c:pt idx="57">
                  <c:v>1.036857941097124</c:v>
                </c:pt>
                <c:pt idx="58">
                  <c:v>1.028764332223633</c:v>
                </c:pt>
                <c:pt idx="59">
                  <c:v>1.016411208696377</c:v>
                </c:pt>
                <c:pt idx="60">
                  <c:v>1.00983868728536</c:v>
                </c:pt>
                <c:pt idx="61">
                  <c:v>0.9976017636588</c:v>
                </c:pt>
                <c:pt idx="62">
                  <c:v>0.989915002104309</c:v>
                </c:pt>
                <c:pt idx="63">
                  <c:v>0.977968352798333</c:v>
                </c:pt>
                <c:pt idx="64">
                  <c:v>0.969635463435439</c:v>
                </c:pt>
                <c:pt idx="65">
                  <c:v>0.959525693884221</c:v>
                </c:pt>
                <c:pt idx="66">
                  <c:v>0.952682915407515</c:v>
                </c:pt>
                <c:pt idx="67">
                  <c:v>0.940358538494641</c:v>
                </c:pt>
                <c:pt idx="68">
                  <c:v>0.935633658382488</c:v>
                </c:pt>
                <c:pt idx="69">
                  <c:v>0.923670366646653</c:v>
                </c:pt>
                <c:pt idx="70">
                  <c:v>0.918823315599385</c:v>
                </c:pt>
                <c:pt idx="71">
                  <c:v>0.906878723306887</c:v>
                </c:pt>
                <c:pt idx="72">
                  <c:v>0.901470320292121</c:v>
                </c:pt>
                <c:pt idx="73">
                  <c:v>0.889204646869149</c:v>
                </c:pt>
                <c:pt idx="74">
                  <c:v>0.883290186552255</c:v>
                </c:pt>
                <c:pt idx="75">
                  <c:v>0.871430765240089</c:v>
                </c:pt>
                <c:pt idx="76">
                  <c:v>0.86941040409812</c:v>
                </c:pt>
                <c:pt idx="77">
                  <c:v>0.859126853811511</c:v>
                </c:pt>
                <c:pt idx="78">
                  <c:v>0.853498338319185</c:v>
                </c:pt>
                <c:pt idx="79">
                  <c:v>0.843670549346941</c:v>
                </c:pt>
                <c:pt idx="80">
                  <c:v>0.839622223250868</c:v>
                </c:pt>
                <c:pt idx="81">
                  <c:v>0.828081838540018</c:v>
                </c:pt>
                <c:pt idx="82">
                  <c:v>0.826008399445807</c:v>
                </c:pt>
                <c:pt idx="83">
                  <c:v>0.815572008369653</c:v>
                </c:pt>
                <c:pt idx="84">
                  <c:v>0.811995471395327</c:v>
                </c:pt>
                <c:pt idx="85">
                  <c:v>0.802058133228086</c:v>
                </c:pt>
                <c:pt idx="86">
                  <c:v>0.800110966632226</c:v>
                </c:pt>
                <c:pt idx="87">
                  <c:v>0.790242020037861</c:v>
                </c:pt>
                <c:pt idx="88">
                  <c:v>0.788546134841528</c:v>
                </c:pt>
                <c:pt idx="89">
                  <c:v>0.777246639334575</c:v>
                </c:pt>
                <c:pt idx="90">
                  <c:v>0.774915037286602</c:v>
                </c:pt>
                <c:pt idx="91">
                  <c:v>0.766700349394675</c:v>
                </c:pt>
                <c:pt idx="92">
                  <c:v>0.766333656980315</c:v>
                </c:pt>
                <c:pt idx="93">
                  <c:v>0.755938548872513</c:v>
                </c:pt>
                <c:pt idx="94">
                  <c:v>0.755139379560641</c:v>
                </c:pt>
                <c:pt idx="95">
                  <c:v>0.743697211627616</c:v>
                </c:pt>
                <c:pt idx="96">
                  <c:v>0.745336632783244</c:v>
                </c:pt>
                <c:pt idx="97">
                  <c:v>0.735011891321061</c:v>
                </c:pt>
                <c:pt idx="98">
                  <c:v>0.735258255306785</c:v>
                </c:pt>
                <c:pt idx="99">
                  <c:v>0.724940430488739</c:v>
                </c:pt>
                <c:pt idx="100">
                  <c:v>0.724031575233256</c:v>
                </c:pt>
                <c:pt idx="101">
                  <c:v>0.715558677082459</c:v>
                </c:pt>
                <c:pt idx="102">
                  <c:v>0.714733294501608</c:v>
                </c:pt>
                <c:pt idx="103">
                  <c:v>0.706444097533465</c:v>
                </c:pt>
                <c:pt idx="104">
                  <c:v>0.707757895202265</c:v>
                </c:pt>
                <c:pt idx="105">
                  <c:v>0.69772539024911</c:v>
                </c:pt>
                <c:pt idx="106">
                  <c:v>0.698476505902167</c:v>
                </c:pt>
                <c:pt idx="107">
                  <c:v>0.689540168255855</c:v>
                </c:pt>
                <c:pt idx="108">
                  <c:v>0.690905926049107</c:v>
                </c:pt>
                <c:pt idx="109">
                  <c:v>0.68158741060896</c:v>
                </c:pt>
                <c:pt idx="110">
                  <c:v>0.68469748093357</c:v>
                </c:pt>
                <c:pt idx="111">
                  <c:v>0.675525308978554</c:v>
                </c:pt>
                <c:pt idx="112">
                  <c:v>0.677893028903439</c:v>
                </c:pt>
                <c:pt idx="113">
                  <c:v>0.668229097472651</c:v>
                </c:pt>
                <c:pt idx="114">
                  <c:v>0.669606909849732</c:v>
                </c:pt>
                <c:pt idx="115">
                  <c:v>0.662267514618245</c:v>
                </c:pt>
                <c:pt idx="116">
                  <c:v>0.664650682627876</c:v>
                </c:pt>
                <c:pt idx="117">
                  <c:v>0.654803078125243</c:v>
                </c:pt>
                <c:pt idx="118">
                  <c:v>0.657992855950803</c:v>
                </c:pt>
                <c:pt idx="119">
                  <c:v>0.649734484597668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849088"/>
        <c:axId val="-41624800"/>
      </c:scatterChart>
      <c:valAx>
        <c:axId val="-6849088"/>
        <c:scaling>
          <c:orientation val="minMax"/>
          <c:min val="1.5"/>
        </c:scaling>
        <c:delete val="0"/>
        <c:axPos val="b"/>
        <c:numFmt formatCode="General" sourceLinked="1"/>
        <c:majorTickMark val="out"/>
        <c:minorTickMark val="none"/>
        <c:tickLblPos val="nextTo"/>
        <c:crossAx val="-41624800"/>
        <c:crosses val="autoZero"/>
        <c:crossBetween val="midCat"/>
      </c:valAx>
      <c:valAx>
        <c:axId val="-41624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68490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P-V Diagrams</a:t>
            </a:r>
          </a:p>
        </c:rich>
      </c:tx>
      <c:layout>
        <c:manualLayout>
          <c:xMode val="edge"/>
          <c:yMode val="edge"/>
          <c:x val="0.594854111986002"/>
          <c:y val="0.0370656415730571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Complete!$C$1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Complete!$B$2:$B$282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Complete!$C$2:$C$282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3"/>
          <c:order val="1"/>
          <c:tx>
            <c:strRef>
              <c:f>Complete!$J$1</c:f>
              <c:strCache>
                <c:ptCount val="1"/>
                <c:pt idx="0">
                  <c:v>dQr Pressure</c:v>
                </c:pt>
              </c:strCache>
            </c:strRef>
          </c:tx>
          <c:marker>
            <c:symbol val="none"/>
          </c:marker>
          <c:xVal>
            <c:numRef>
              <c:f>Complete!$B$2:$B$282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Complete!$J$2:$J$282</c:f>
              <c:numCache>
                <c:formatCode>General</c:formatCode>
                <c:ptCount val="281"/>
                <c:pt idx="0">
                  <c:v>1.8665</c:v>
                </c:pt>
                <c:pt idx="1">
                  <c:v>1.892346548525847</c:v>
                </c:pt>
                <c:pt idx="2">
                  <c:v>1.919004345357942</c:v>
                </c:pt>
                <c:pt idx="3">
                  <c:v>1.946594013488321</c:v>
                </c:pt>
                <c:pt idx="4">
                  <c:v>1.97516057479106</c:v>
                </c:pt>
                <c:pt idx="5">
                  <c:v>2.004751986523928</c:v>
                </c:pt>
                <c:pt idx="6">
                  <c:v>2.035236535861655</c:v>
                </c:pt>
                <c:pt idx="7">
                  <c:v>2.066841396426101</c:v>
                </c:pt>
                <c:pt idx="8">
                  <c:v>2.09952745135414</c:v>
                </c:pt>
                <c:pt idx="9">
                  <c:v>2.133347780405072</c:v>
                </c:pt>
                <c:pt idx="10">
                  <c:v>2.168461320127478</c:v>
                </c:pt>
                <c:pt idx="11">
                  <c:v>2.204726713925672</c:v>
                </c:pt>
                <c:pt idx="12">
                  <c:v>2.242307814064846</c:v>
                </c:pt>
                <c:pt idx="13">
                  <c:v>2.281161362678853</c:v>
                </c:pt>
                <c:pt idx="14">
                  <c:v>2.32146595224969</c:v>
                </c:pt>
                <c:pt idx="15">
                  <c:v>2.363299886891536</c:v>
                </c:pt>
                <c:pt idx="16">
                  <c:v>2.406623764558239</c:v>
                </c:pt>
                <c:pt idx="17">
                  <c:v>2.451515218521571</c:v>
                </c:pt>
                <c:pt idx="18">
                  <c:v>2.498057259772733</c:v>
                </c:pt>
                <c:pt idx="19">
                  <c:v>2.546475179457483</c:v>
                </c:pt>
                <c:pt idx="20">
                  <c:v>2.596596162586132</c:v>
                </c:pt>
                <c:pt idx="21">
                  <c:v>2.64850785401533</c:v>
                </c:pt>
                <c:pt idx="22">
                  <c:v>2.702607353244826</c:v>
                </c:pt>
                <c:pt idx="23">
                  <c:v>2.758556531698854</c:v>
                </c:pt>
                <c:pt idx="24">
                  <c:v>2.816773280887432</c:v>
                </c:pt>
                <c:pt idx="25">
                  <c:v>2.877392466599682</c:v>
                </c:pt>
                <c:pt idx="26">
                  <c:v>2.940206777222682</c:v>
                </c:pt>
                <c:pt idx="27">
                  <c:v>3.005514471058411</c:v>
                </c:pt>
                <c:pt idx="28">
                  <c:v>3.073460648575368</c:v>
                </c:pt>
                <c:pt idx="29">
                  <c:v>3.144201635781831</c:v>
                </c:pt>
                <c:pt idx="30">
                  <c:v>3.217698799307471</c:v>
                </c:pt>
                <c:pt idx="31">
                  <c:v>3.294323763092585</c:v>
                </c:pt>
                <c:pt idx="32">
                  <c:v>3.373820711790991</c:v>
                </c:pt>
                <c:pt idx="33">
                  <c:v>3.456812329192951</c:v>
                </c:pt>
                <c:pt idx="34">
                  <c:v>3.543278027968786</c:v>
                </c:pt>
                <c:pt idx="35">
                  <c:v>3.633171330567069</c:v>
                </c:pt>
                <c:pt idx="36">
                  <c:v>3.726953765468212</c:v>
                </c:pt>
                <c:pt idx="37">
                  <c:v>3.824587483929775</c:v>
                </c:pt>
                <c:pt idx="38">
                  <c:v>3.92659232993255</c:v>
                </c:pt>
                <c:pt idx="39">
                  <c:v>4.032942543766326</c:v>
                </c:pt>
                <c:pt idx="40">
                  <c:v>4.143900906540329</c:v>
                </c:pt>
                <c:pt idx="41">
                  <c:v>4.259751125259218</c:v>
                </c:pt>
                <c:pt idx="42">
                  <c:v>4.380440189557204</c:v>
                </c:pt>
                <c:pt idx="43">
                  <c:v>4.506622390474056</c:v>
                </c:pt>
                <c:pt idx="44">
                  <c:v>4.638653825333364</c:v>
                </c:pt>
                <c:pt idx="45">
                  <c:v>4.776501140133282</c:v>
                </c:pt>
                <c:pt idx="46">
                  <c:v>4.920515731424738</c:v>
                </c:pt>
                <c:pt idx="47">
                  <c:v>5.070609220667572</c:v>
                </c:pt>
                <c:pt idx="48">
                  <c:v>5.228098817501402</c:v>
                </c:pt>
                <c:pt idx="49">
                  <c:v>5.392462158864489</c:v>
                </c:pt>
                <c:pt idx="50">
                  <c:v>5.564638786087717</c:v>
                </c:pt>
                <c:pt idx="51">
                  <c:v>5.744556431548866</c:v>
                </c:pt>
                <c:pt idx="52">
                  <c:v>5.933284699828313</c:v>
                </c:pt>
                <c:pt idx="53">
                  <c:v>6.130106971751949</c:v>
                </c:pt>
                <c:pt idx="54">
                  <c:v>6.336821818274291</c:v>
                </c:pt>
                <c:pt idx="55">
                  <c:v>6.552637671342991</c:v>
                </c:pt>
                <c:pt idx="56">
                  <c:v>6.778809362481084</c:v>
                </c:pt>
                <c:pt idx="57">
                  <c:v>7.015146606704016</c:v>
                </c:pt>
                <c:pt idx="58">
                  <c:v>7.263070726045877</c:v>
                </c:pt>
                <c:pt idx="59">
                  <c:v>7.522371270448939</c:v>
                </c:pt>
                <c:pt idx="60">
                  <c:v>7.794661930471121</c:v>
                </c:pt>
                <c:pt idx="61">
                  <c:v>8.07863437435538</c:v>
                </c:pt>
                <c:pt idx="62">
                  <c:v>8.375909202595456</c:v>
                </c:pt>
                <c:pt idx="63">
                  <c:v>8.687197845699481</c:v>
                </c:pt>
                <c:pt idx="64">
                  <c:v>9.011943579828455</c:v>
                </c:pt>
                <c:pt idx="65">
                  <c:v>9.3520612566893</c:v>
                </c:pt>
                <c:pt idx="66">
                  <c:v>9.706866632831028</c:v>
                </c:pt>
                <c:pt idx="67">
                  <c:v>10.07689465531885</c:v>
                </c:pt>
                <c:pt idx="68">
                  <c:v>10.46437675865022</c:v>
                </c:pt>
                <c:pt idx="69">
                  <c:v>10.86835771596757</c:v>
                </c:pt>
                <c:pt idx="70">
                  <c:v>11.28740078892087</c:v>
                </c:pt>
                <c:pt idx="71">
                  <c:v>11.72367237063251</c:v>
                </c:pt>
                <c:pt idx="72">
                  <c:v>12.17759360745954</c:v>
                </c:pt>
                <c:pt idx="73">
                  <c:v>12.64953507313474</c:v>
                </c:pt>
                <c:pt idx="74">
                  <c:v>13.13724316765589</c:v>
                </c:pt>
                <c:pt idx="75">
                  <c:v>13.64041166343324</c:v>
                </c:pt>
                <c:pt idx="76">
                  <c:v>14.16150042186605</c:v>
                </c:pt>
                <c:pt idx="77">
                  <c:v>14.69733123671145</c:v>
                </c:pt>
                <c:pt idx="78">
                  <c:v>15.24708196679078</c:v>
                </c:pt>
                <c:pt idx="79">
                  <c:v>15.80970366182601</c:v>
                </c:pt>
                <c:pt idx="80">
                  <c:v>16.38389823125225</c:v>
                </c:pt>
                <c:pt idx="81">
                  <c:v>16.9680970928043</c:v>
                </c:pt>
                <c:pt idx="82">
                  <c:v>17.56044167987434</c:v>
                </c:pt>
                <c:pt idx="83">
                  <c:v>18.15420121621575</c:v>
                </c:pt>
                <c:pt idx="84">
                  <c:v>18.75091147252654</c:v>
                </c:pt>
                <c:pt idx="85">
                  <c:v>19.34774045705076</c:v>
                </c:pt>
                <c:pt idx="86">
                  <c:v>19.94153563984588</c:v>
                </c:pt>
                <c:pt idx="87">
                  <c:v>20.51746663459525</c:v>
                </c:pt>
                <c:pt idx="88">
                  <c:v>21.08796522251032</c:v>
                </c:pt>
                <c:pt idx="89">
                  <c:v>21.63112737136887</c:v>
                </c:pt>
                <c:pt idx="90">
                  <c:v>22.1541161251193</c:v>
                </c:pt>
                <c:pt idx="91">
                  <c:v>22.65259274510569</c:v>
                </c:pt>
                <c:pt idx="92">
                  <c:v>23.10809161086415</c:v>
                </c:pt>
                <c:pt idx="93">
                  <c:v>23.57794252410126</c:v>
                </c:pt>
                <c:pt idx="94">
                  <c:v>24.08770783179617</c:v>
                </c:pt>
                <c:pt idx="95">
                  <c:v>24.67793944564432</c:v>
                </c:pt>
                <c:pt idx="96">
                  <c:v>25.39727612688601</c:v>
                </c:pt>
                <c:pt idx="97">
                  <c:v>26.26923934311402</c:v>
                </c:pt>
                <c:pt idx="98">
                  <c:v>27.34561850439031</c:v>
                </c:pt>
                <c:pt idx="99">
                  <c:v>28.64851749323914</c:v>
                </c:pt>
                <c:pt idx="100">
                  <c:v>30.20014396945457</c:v>
                </c:pt>
                <c:pt idx="101">
                  <c:v>32.01046506571976</c:v>
                </c:pt>
                <c:pt idx="102">
                  <c:v>34.07750388507549</c:v>
                </c:pt>
                <c:pt idx="103">
                  <c:v>36.38874070367128</c:v>
                </c:pt>
                <c:pt idx="104">
                  <c:v>38.9304843225574</c:v>
                </c:pt>
                <c:pt idx="105">
                  <c:v>41.63992280312432</c:v>
                </c:pt>
                <c:pt idx="106">
                  <c:v>44.49128626748006</c:v>
                </c:pt>
                <c:pt idx="107">
                  <c:v>47.41105021181799</c:v>
                </c:pt>
                <c:pt idx="108">
                  <c:v>50.33051552072997</c:v>
                </c:pt>
                <c:pt idx="109">
                  <c:v>53.19236546358299</c:v>
                </c:pt>
                <c:pt idx="110">
                  <c:v>55.89198084928985</c:v>
                </c:pt>
                <c:pt idx="111">
                  <c:v>58.39084072009837</c:v>
                </c:pt>
                <c:pt idx="112">
                  <c:v>60.62594760954772</c:v>
                </c:pt>
                <c:pt idx="113">
                  <c:v>62.50883156236046</c:v>
                </c:pt>
                <c:pt idx="114">
                  <c:v>64.04938166215372</c:v>
                </c:pt>
                <c:pt idx="115">
                  <c:v>65.16678099077376</c:v>
                </c:pt>
                <c:pt idx="116">
                  <c:v>65.88236560303906</c:v>
                </c:pt>
                <c:pt idx="117">
                  <c:v>66.19614106532563</c:v>
                </c:pt>
                <c:pt idx="118">
                  <c:v>66.12103956919844</c:v>
                </c:pt>
                <c:pt idx="119">
                  <c:v>65.66511775447573</c:v>
                </c:pt>
                <c:pt idx="120">
                  <c:v>64.87905233179598</c:v>
                </c:pt>
                <c:pt idx="121">
                  <c:v>63.80282185084171</c:v>
                </c:pt>
                <c:pt idx="122">
                  <c:v>62.48033075882768</c:v>
                </c:pt>
                <c:pt idx="123">
                  <c:v>60.95693236227802</c:v>
                </c:pt>
                <c:pt idx="124">
                  <c:v>59.27723048601507</c:v>
                </c:pt>
                <c:pt idx="125">
                  <c:v>57.48327910912372</c:v>
                </c:pt>
                <c:pt idx="126">
                  <c:v>55.62467082084003</c:v>
                </c:pt>
                <c:pt idx="127">
                  <c:v>53.72197492983764</c:v>
                </c:pt>
                <c:pt idx="128">
                  <c:v>51.80354778412564</c:v>
                </c:pt>
                <c:pt idx="129">
                  <c:v>49.90198888035425</c:v>
                </c:pt>
                <c:pt idx="130">
                  <c:v>48.03373328172679</c:v>
                </c:pt>
                <c:pt idx="131">
                  <c:v>46.21100440195305</c:v>
                </c:pt>
                <c:pt idx="132">
                  <c:v>44.43473117754299</c:v>
                </c:pt>
                <c:pt idx="133">
                  <c:v>42.71923830372917</c:v>
                </c:pt>
                <c:pt idx="134">
                  <c:v>41.07436676278594</c:v>
                </c:pt>
                <c:pt idx="135">
                  <c:v>39.49387486328538</c:v>
                </c:pt>
                <c:pt idx="136">
                  <c:v>37.97786083017967</c:v>
                </c:pt>
                <c:pt idx="137">
                  <c:v>36.5309283031211</c:v>
                </c:pt>
                <c:pt idx="138">
                  <c:v>35.14541189463121</c:v>
                </c:pt>
                <c:pt idx="139">
                  <c:v>33.82424778265199</c:v>
                </c:pt>
                <c:pt idx="140">
                  <c:v>32.56442936662786</c:v>
                </c:pt>
                <c:pt idx="141">
                  <c:v>31.3587645865578</c:v>
                </c:pt>
                <c:pt idx="142">
                  <c:v>30.21293599849814</c:v>
                </c:pt>
                <c:pt idx="143">
                  <c:v>29.11963312416793</c:v>
                </c:pt>
                <c:pt idx="144">
                  <c:v>28.07958408954899</c:v>
                </c:pt>
                <c:pt idx="145">
                  <c:v>27.08630704221056</c:v>
                </c:pt>
                <c:pt idx="146">
                  <c:v>26.14046693251582</c:v>
                </c:pt>
                <c:pt idx="147">
                  <c:v>25.23636263187312</c:v>
                </c:pt>
                <c:pt idx="148">
                  <c:v>24.37726018447588</c:v>
                </c:pt>
                <c:pt idx="149">
                  <c:v>23.55512594267572</c:v>
                </c:pt>
                <c:pt idx="150">
                  <c:v>22.77291225440307</c:v>
                </c:pt>
                <c:pt idx="151">
                  <c:v>22.0258037897122</c:v>
                </c:pt>
                <c:pt idx="152">
                  <c:v>21.31396155383368</c:v>
                </c:pt>
                <c:pt idx="153">
                  <c:v>20.63317458212245</c:v>
                </c:pt>
                <c:pt idx="154">
                  <c:v>19.98556414073632</c:v>
                </c:pt>
                <c:pt idx="155">
                  <c:v>19.36531970753725</c:v>
                </c:pt>
                <c:pt idx="156">
                  <c:v>18.77270935269143</c:v>
                </c:pt>
                <c:pt idx="157">
                  <c:v>18.2061128991789</c:v>
                </c:pt>
                <c:pt idx="158">
                  <c:v>17.66556775494643</c:v>
                </c:pt>
                <c:pt idx="159">
                  <c:v>17.14944661890554</c:v>
                </c:pt>
                <c:pt idx="160">
                  <c:v>16.65486105076371</c:v>
                </c:pt>
                <c:pt idx="161">
                  <c:v>16.18195367812613</c:v>
                </c:pt>
                <c:pt idx="162">
                  <c:v>15.7294343020244</c:v>
                </c:pt>
                <c:pt idx="163">
                  <c:v>15.29610974261865</c:v>
                </c:pt>
                <c:pt idx="164">
                  <c:v>14.88201708836709</c:v>
                </c:pt>
                <c:pt idx="165">
                  <c:v>14.48488448765365</c:v>
                </c:pt>
                <c:pt idx="166">
                  <c:v>14.1048102495546</c:v>
                </c:pt>
                <c:pt idx="167">
                  <c:v>13.73978541873146</c:v>
                </c:pt>
                <c:pt idx="168">
                  <c:v>13.38995284014958</c:v>
                </c:pt>
                <c:pt idx="169">
                  <c:v>13.05534554581986</c:v>
                </c:pt>
                <c:pt idx="170">
                  <c:v>12.73329475385443</c:v>
                </c:pt>
                <c:pt idx="171">
                  <c:v>12.42483135974053</c:v>
                </c:pt>
                <c:pt idx="172">
                  <c:v>12.1283526503955</c:v>
                </c:pt>
                <c:pt idx="173">
                  <c:v>11.84398069760308</c:v>
                </c:pt>
                <c:pt idx="174">
                  <c:v>11.57102265512817</c:v>
                </c:pt>
                <c:pt idx="175">
                  <c:v>11.30883630285348</c:v>
                </c:pt>
                <c:pt idx="176">
                  <c:v>11.05614486230308</c:v>
                </c:pt>
                <c:pt idx="177">
                  <c:v>10.81378160000937</c:v>
                </c:pt>
                <c:pt idx="178">
                  <c:v>10.5811537871185</c:v>
                </c:pt>
                <c:pt idx="179">
                  <c:v>10.35649722693573</c:v>
                </c:pt>
                <c:pt idx="180">
                  <c:v>10.14119019075994</c:v>
                </c:pt>
                <c:pt idx="181">
                  <c:v>9.933560465657973</c:v>
                </c:pt>
                <c:pt idx="182">
                  <c:v>9.73322356801147</c:v>
                </c:pt>
                <c:pt idx="183">
                  <c:v>9.540872669925343</c:v>
                </c:pt>
                <c:pt idx="184">
                  <c:v>9.35555536877199</c:v>
                </c:pt>
                <c:pt idx="185">
                  <c:v>9.176910043393452</c:v>
                </c:pt>
                <c:pt idx="186">
                  <c:v>9.004598899823733</c:v>
                </c:pt>
                <c:pt idx="187">
                  <c:v>8.838766973884167</c:v>
                </c:pt>
                <c:pt idx="188">
                  <c:v>8.67907525692773</c:v>
                </c:pt>
                <c:pt idx="189">
                  <c:v>8.52477473228657</c:v>
                </c:pt>
                <c:pt idx="190">
                  <c:v>8.376029031539413</c:v>
                </c:pt>
                <c:pt idx="191">
                  <c:v>8.23215300681662</c:v>
                </c:pt>
                <c:pt idx="192">
                  <c:v>8.093713036838373</c:v>
                </c:pt>
                <c:pt idx="193">
                  <c:v>7.960045951579247</c:v>
                </c:pt>
                <c:pt idx="194">
                  <c:v>7.830923502879108</c:v>
                </c:pt>
                <c:pt idx="195">
                  <c:v>7.706494525771193</c:v>
                </c:pt>
                <c:pt idx="196">
                  <c:v>7.585821974448111</c:v>
                </c:pt>
                <c:pt idx="197">
                  <c:v>7.469433816608634</c:v>
                </c:pt>
                <c:pt idx="198">
                  <c:v>7.35712515288738</c:v>
                </c:pt>
                <c:pt idx="199">
                  <c:v>7.248703827952376</c:v>
                </c:pt>
                <c:pt idx="200">
                  <c:v>7.14367134283937</c:v>
                </c:pt>
                <c:pt idx="201">
                  <c:v>7.042191996733756</c:v>
                </c:pt>
                <c:pt idx="202">
                  <c:v>6.944105415853197</c:v>
                </c:pt>
                <c:pt idx="203">
                  <c:v>6.849260681665445</c:v>
                </c:pt>
                <c:pt idx="204">
                  <c:v>6.757515655747151</c:v>
                </c:pt>
                <c:pt idx="205">
                  <c:v>6.668736361224038</c:v>
                </c:pt>
                <c:pt idx="206">
                  <c:v>6.582796415373125</c:v>
                </c:pt>
                <c:pt idx="207">
                  <c:v>6.499846363400504</c:v>
                </c:pt>
                <c:pt idx="208">
                  <c:v>6.419227977620713</c:v>
                </c:pt>
                <c:pt idx="209">
                  <c:v>6.341627601972077</c:v>
                </c:pt>
                <c:pt idx="210">
                  <c:v>6.266152851652538</c:v>
                </c:pt>
                <c:pt idx="211">
                  <c:v>6.193469120491441</c:v>
                </c:pt>
                <c:pt idx="212">
                  <c:v>6.12272753952637</c:v>
                </c:pt>
                <c:pt idx="213">
                  <c:v>6.054573622844818</c:v>
                </c:pt>
                <c:pt idx="214">
                  <c:v>5.988431991817102</c:v>
                </c:pt>
                <c:pt idx="215">
                  <c:v>5.924227436108237</c:v>
                </c:pt>
                <c:pt idx="216">
                  <c:v>5.862339391047462</c:v>
                </c:pt>
                <c:pt idx="217">
                  <c:v>5.802232954657642</c:v>
                </c:pt>
                <c:pt idx="218">
                  <c:v>5.74406198984883</c:v>
                </c:pt>
                <c:pt idx="219">
                  <c:v>5.687754701724833</c:v>
                </c:pt>
                <c:pt idx="220">
                  <c:v>5.63324301862707</c:v>
                </c:pt>
                <c:pt idx="221">
                  <c:v>5.580462364189341</c:v>
                </c:pt>
                <c:pt idx="222">
                  <c:v>5.529147826217145</c:v>
                </c:pt>
                <c:pt idx="223">
                  <c:v>5.479651603801087</c:v>
                </c:pt>
                <c:pt idx="224">
                  <c:v>5.43171149462014</c:v>
                </c:pt>
                <c:pt idx="225">
                  <c:v>5.385274941470449</c:v>
                </c:pt>
                <c:pt idx="226">
                  <c:v>5.340291965826251</c:v>
                </c:pt>
                <c:pt idx="227">
                  <c:v>5.296715021271566</c:v>
                </c:pt>
                <c:pt idx="228">
                  <c:v>5.254498856954812</c:v>
                </c:pt>
                <c:pt idx="229">
                  <c:v>5.213600390288736</c:v>
                </c:pt>
                <c:pt idx="230">
                  <c:v>5.17415997352604</c:v>
                </c:pt>
                <c:pt idx="231">
                  <c:v>5.135773404343657</c:v>
                </c:pt>
                <c:pt idx="232">
                  <c:v>5.098764038310173</c:v>
                </c:pt>
                <c:pt idx="233">
                  <c:v>5.062915214682422</c:v>
                </c:pt>
                <c:pt idx="234">
                  <c:v>5.028365870648216</c:v>
                </c:pt>
                <c:pt idx="235">
                  <c:v>4.994736757566199</c:v>
                </c:pt>
                <c:pt idx="236">
                  <c:v>4.962340564774631</c:v>
                </c:pt>
                <c:pt idx="237">
                  <c:v>4.930975708397144</c:v>
                </c:pt>
                <c:pt idx="238">
                  <c:v>4.900779524979806</c:v>
                </c:pt>
                <c:pt idx="239">
                  <c:v>4.871393818398442</c:v>
                </c:pt>
                <c:pt idx="240">
                  <c:v>4.843121815798172</c:v>
                </c:pt>
                <c:pt idx="241">
                  <c:v>4.815774580788133</c:v>
                </c:pt>
                <c:pt idx="242">
                  <c:v>4.789487829594156</c:v>
                </c:pt>
                <c:pt idx="243">
                  <c:v>4.76407827110408</c:v>
                </c:pt>
                <c:pt idx="244">
                  <c:v>4.739525245806996</c:v>
                </c:pt>
                <c:pt idx="245">
                  <c:v>4.715809026099136</c:v>
                </c:pt>
                <c:pt idx="246">
                  <c:v>4.693063809441641</c:v>
                </c:pt>
                <c:pt idx="247">
                  <c:v>4.671116081597419</c:v>
                </c:pt>
                <c:pt idx="248">
                  <c:v>4.650099423724382</c:v>
                </c:pt>
                <c:pt idx="249">
                  <c:v>4.629695239379535</c:v>
                </c:pt>
                <c:pt idx="250">
                  <c:v>4.610188186431578</c:v>
                </c:pt>
                <c:pt idx="251">
                  <c:v>4.591560331067371</c:v>
                </c:pt>
                <c:pt idx="252">
                  <c:v>4.573502070985409</c:v>
                </c:pt>
                <c:pt idx="253">
                  <c:v>4.55629381656316</c:v>
                </c:pt>
                <c:pt idx="254">
                  <c:v>4.539920145071735</c:v>
                </c:pt>
                <c:pt idx="255">
                  <c:v>4.524079352735521</c:v>
                </c:pt>
                <c:pt idx="256">
                  <c:v>4.50904817531894</c:v>
                </c:pt>
                <c:pt idx="257">
                  <c:v>4.494671491887224</c:v>
                </c:pt>
                <c:pt idx="258">
                  <c:v>4.481080363712462</c:v>
                </c:pt>
                <c:pt idx="259">
                  <c:v>4.468122553700891</c:v>
                </c:pt>
                <c:pt idx="260">
                  <c:v>4.455789066113744</c:v>
                </c:pt>
                <c:pt idx="261">
                  <c:v>4.444210575790358</c:v>
                </c:pt>
                <c:pt idx="262">
                  <c:v>4.433100086977124</c:v>
                </c:pt>
                <c:pt idx="263">
                  <c:v>4.422727862803427</c:v>
                </c:pt>
                <c:pt idx="264">
                  <c:v>4.413085192279051</c:v>
                </c:pt>
                <c:pt idx="265">
                  <c:v>4.403890021046643</c:v>
                </c:pt>
                <c:pt idx="266">
                  <c:v>4.395410740298051</c:v>
                </c:pt>
                <c:pt idx="267">
                  <c:v>4.387640326645231</c:v>
                </c:pt>
                <c:pt idx="268">
                  <c:v>4.380300923753626</c:v>
                </c:pt>
                <c:pt idx="269">
                  <c:v>4.373659578385358</c:v>
                </c:pt>
                <c:pt idx="270">
                  <c:v>4.367575816152684</c:v>
                </c:pt>
                <c:pt idx="271">
                  <c:v>4.362180389378574</c:v>
                </c:pt>
                <c:pt idx="272">
                  <c:v>4.357199945859884</c:v>
                </c:pt>
                <c:pt idx="273">
                  <c:v>4.352900515916521</c:v>
                </c:pt>
                <c:pt idx="274">
                  <c:v>4.349144571938652</c:v>
                </c:pt>
                <c:pt idx="275">
                  <c:v>4.346063552532457</c:v>
                </c:pt>
                <c:pt idx="276">
                  <c:v>4.343521228558823</c:v>
                </c:pt>
                <c:pt idx="277">
                  <c:v>4.341515959660475</c:v>
                </c:pt>
                <c:pt idx="278">
                  <c:v>4.340046453620266</c:v>
                </c:pt>
                <c:pt idx="279">
                  <c:v>4.339245269949158</c:v>
                </c:pt>
                <c:pt idx="280">
                  <c:v>4.338844774702704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6029920"/>
        <c:axId val="-76126208"/>
      </c:scatterChart>
      <c:valAx>
        <c:axId val="-76029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76126208"/>
        <c:crosses val="autoZero"/>
        <c:crossBetween val="midCat"/>
      </c:valAx>
      <c:valAx>
        <c:axId val="-76126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760299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</a:t>
            </a:r>
          </a:p>
        </c:rich>
      </c:tx>
      <c:layout>
        <c:manualLayout>
          <c:xMode val="edge"/>
          <c:yMode val="edge"/>
          <c:x val="0.733166666666666"/>
          <c:y val="0.032432436376425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Complete!$C$1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Complete!$A$2:$A$282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Complete!$C$2:$C$282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3"/>
          <c:order val="1"/>
          <c:tx>
            <c:strRef>
              <c:f>Complete!$J$1</c:f>
              <c:strCache>
                <c:ptCount val="1"/>
                <c:pt idx="0">
                  <c:v>dQr Pressure</c:v>
                </c:pt>
              </c:strCache>
            </c:strRef>
          </c:tx>
          <c:marker>
            <c:symbol val="none"/>
          </c:marker>
          <c:xVal>
            <c:numRef>
              <c:f>Complete!$A$2:$A$282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Complete!$J$2:$J$282</c:f>
              <c:numCache>
                <c:formatCode>General</c:formatCode>
                <c:ptCount val="281"/>
                <c:pt idx="0">
                  <c:v>1.8665</c:v>
                </c:pt>
                <c:pt idx="1">
                  <c:v>1.892346548525847</c:v>
                </c:pt>
                <c:pt idx="2">
                  <c:v>1.919004345357942</c:v>
                </c:pt>
                <c:pt idx="3">
                  <c:v>1.946594013488321</c:v>
                </c:pt>
                <c:pt idx="4">
                  <c:v>1.97516057479106</c:v>
                </c:pt>
                <c:pt idx="5">
                  <c:v>2.004751986523928</c:v>
                </c:pt>
                <c:pt idx="6">
                  <c:v>2.035236535861655</c:v>
                </c:pt>
                <c:pt idx="7">
                  <c:v>2.066841396426101</c:v>
                </c:pt>
                <c:pt idx="8">
                  <c:v>2.09952745135414</c:v>
                </c:pt>
                <c:pt idx="9">
                  <c:v>2.133347780405072</c:v>
                </c:pt>
                <c:pt idx="10">
                  <c:v>2.168461320127478</c:v>
                </c:pt>
                <c:pt idx="11">
                  <c:v>2.204726713925672</c:v>
                </c:pt>
                <c:pt idx="12">
                  <c:v>2.242307814064846</c:v>
                </c:pt>
                <c:pt idx="13">
                  <c:v>2.281161362678853</c:v>
                </c:pt>
                <c:pt idx="14">
                  <c:v>2.32146595224969</c:v>
                </c:pt>
                <c:pt idx="15">
                  <c:v>2.363299886891536</c:v>
                </c:pt>
                <c:pt idx="16">
                  <c:v>2.406623764558239</c:v>
                </c:pt>
                <c:pt idx="17">
                  <c:v>2.451515218521571</c:v>
                </c:pt>
                <c:pt idx="18">
                  <c:v>2.498057259772733</c:v>
                </c:pt>
                <c:pt idx="19">
                  <c:v>2.546475179457483</c:v>
                </c:pt>
                <c:pt idx="20">
                  <c:v>2.596596162586132</c:v>
                </c:pt>
                <c:pt idx="21">
                  <c:v>2.64850785401533</c:v>
                </c:pt>
                <c:pt idx="22">
                  <c:v>2.702607353244826</c:v>
                </c:pt>
                <c:pt idx="23">
                  <c:v>2.758556531698854</c:v>
                </c:pt>
                <c:pt idx="24">
                  <c:v>2.816773280887432</c:v>
                </c:pt>
                <c:pt idx="25">
                  <c:v>2.877392466599682</c:v>
                </c:pt>
                <c:pt idx="26">
                  <c:v>2.940206777222682</c:v>
                </c:pt>
                <c:pt idx="27">
                  <c:v>3.005514471058411</c:v>
                </c:pt>
                <c:pt idx="28">
                  <c:v>3.073460648575368</c:v>
                </c:pt>
                <c:pt idx="29">
                  <c:v>3.144201635781831</c:v>
                </c:pt>
                <c:pt idx="30">
                  <c:v>3.217698799307471</c:v>
                </c:pt>
                <c:pt idx="31">
                  <c:v>3.294323763092585</c:v>
                </c:pt>
                <c:pt idx="32">
                  <c:v>3.373820711790991</c:v>
                </c:pt>
                <c:pt idx="33">
                  <c:v>3.456812329192951</c:v>
                </c:pt>
                <c:pt idx="34">
                  <c:v>3.543278027968786</c:v>
                </c:pt>
                <c:pt idx="35">
                  <c:v>3.633171330567069</c:v>
                </c:pt>
                <c:pt idx="36">
                  <c:v>3.726953765468212</c:v>
                </c:pt>
                <c:pt idx="37">
                  <c:v>3.824587483929775</c:v>
                </c:pt>
                <c:pt idx="38">
                  <c:v>3.92659232993255</c:v>
                </c:pt>
                <c:pt idx="39">
                  <c:v>4.032942543766326</c:v>
                </c:pt>
                <c:pt idx="40">
                  <c:v>4.143900906540329</c:v>
                </c:pt>
                <c:pt idx="41">
                  <c:v>4.259751125259218</c:v>
                </c:pt>
                <c:pt idx="42">
                  <c:v>4.380440189557204</c:v>
                </c:pt>
                <c:pt idx="43">
                  <c:v>4.506622390474056</c:v>
                </c:pt>
                <c:pt idx="44">
                  <c:v>4.638653825333364</c:v>
                </c:pt>
                <c:pt idx="45">
                  <c:v>4.776501140133282</c:v>
                </c:pt>
                <c:pt idx="46">
                  <c:v>4.920515731424738</c:v>
                </c:pt>
                <c:pt idx="47">
                  <c:v>5.070609220667572</c:v>
                </c:pt>
                <c:pt idx="48">
                  <c:v>5.228098817501402</c:v>
                </c:pt>
                <c:pt idx="49">
                  <c:v>5.392462158864489</c:v>
                </c:pt>
                <c:pt idx="50">
                  <c:v>5.564638786087717</c:v>
                </c:pt>
                <c:pt idx="51">
                  <c:v>5.744556431548866</c:v>
                </c:pt>
                <c:pt idx="52">
                  <c:v>5.933284699828313</c:v>
                </c:pt>
                <c:pt idx="53">
                  <c:v>6.130106971751949</c:v>
                </c:pt>
                <c:pt idx="54">
                  <c:v>6.336821818274291</c:v>
                </c:pt>
                <c:pt idx="55">
                  <c:v>6.552637671342991</c:v>
                </c:pt>
                <c:pt idx="56">
                  <c:v>6.778809362481084</c:v>
                </c:pt>
                <c:pt idx="57">
                  <c:v>7.015146606704016</c:v>
                </c:pt>
                <c:pt idx="58">
                  <c:v>7.263070726045877</c:v>
                </c:pt>
                <c:pt idx="59">
                  <c:v>7.522371270448939</c:v>
                </c:pt>
                <c:pt idx="60">
                  <c:v>7.794661930471121</c:v>
                </c:pt>
                <c:pt idx="61">
                  <c:v>8.07863437435538</c:v>
                </c:pt>
                <c:pt idx="62">
                  <c:v>8.375909202595456</c:v>
                </c:pt>
                <c:pt idx="63">
                  <c:v>8.687197845699481</c:v>
                </c:pt>
                <c:pt idx="64">
                  <c:v>9.011943579828455</c:v>
                </c:pt>
                <c:pt idx="65">
                  <c:v>9.3520612566893</c:v>
                </c:pt>
                <c:pt idx="66">
                  <c:v>9.706866632831028</c:v>
                </c:pt>
                <c:pt idx="67">
                  <c:v>10.07689465531885</c:v>
                </c:pt>
                <c:pt idx="68">
                  <c:v>10.46437675865022</c:v>
                </c:pt>
                <c:pt idx="69">
                  <c:v>10.86835771596757</c:v>
                </c:pt>
                <c:pt idx="70">
                  <c:v>11.28740078892087</c:v>
                </c:pt>
                <c:pt idx="71">
                  <c:v>11.72367237063251</c:v>
                </c:pt>
                <c:pt idx="72">
                  <c:v>12.17759360745954</c:v>
                </c:pt>
                <c:pt idx="73">
                  <c:v>12.64953507313474</c:v>
                </c:pt>
                <c:pt idx="74">
                  <c:v>13.13724316765589</c:v>
                </c:pt>
                <c:pt idx="75">
                  <c:v>13.64041166343324</c:v>
                </c:pt>
                <c:pt idx="76">
                  <c:v>14.16150042186605</c:v>
                </c:pt>
                <c:pt idx="77">
                  <c:v>14.69733123671145</c:v>
                </c:pt>
                <c:pt idx="78">
                  <c:v>15.24708196679078</c:v>
                </c:pt>
                <c:pt idx="79">
                  <c:v>15.80970366182601</c:v>
                </c:pt>
                <c:pt idx="80">
                  <c:v>16.38389823125225</c:v>
                </c:pt>
                <c:pt idx="81">
                  <c:v>16.9680970928043</c:v>
                </c:pt>
                <c:pt idx="82">
                  <c:v>17.56044167987434</c:v>
                </c:pt>
                <c:pt idx="83">
                  <c:v>18.15420121621575</c:v>
                </c:pt>
                <c:pt idx="84">
                  <c:v>18.75091147252654</c:v>
                </c:pt>
                <c:pt idx="85">
                  <c:v>19.34774045705076</c:v>
                </c:pt>
                <c:pt idx="86">
                  <c:v>19.94153563984588</c:v>
                </c:pt>
                <c:pt idx="87">
                  <c:v>20.51746663459525</c:v>
                </c:pt>
                <c:pt idx="88">
                  <c:v>21.08796522251032</c:v>
                </c:pt>
                <c:pt idx="89">
                  <c:v>21.63112737136887</c:v>
                </c:pt>
                <c:pt idx="90">
                  <c:v>22.1541161251193</c:v>
                </c:pt>
                <c:pt idx="91">
                  <c:v>22.65259274510569</c:v>
                </c:pt>
                <c:pt idx="92">
                  <c:v>23.10809161086415</c:v>
                </c:pt>
                <c:pt idx="93">
                  <c:v>23.57794252410126</c:v>
                </c:pt>
                <c:pt idx="94">
                  <c:v>24.08770783179617</c:v>
                </c:pt>
                <c:pt idx="95">
                  <c:v>24.67793944564432</c:v>
                </c:pt>
                <c:pt idx="96">
                  <c:v>25.39727612688601</c:v>
                </c:pt>
                <c:pt idx="97">
                  <c:v>26.26923934311402</c:v>
                </c:pt>
                <c:pt idx="98">
                  <c:v>27.34561850439031</c:v>
                </c:pt>
                <c:pt idx="99">
                  <c:v>28.64851749323914</c:v>
                </c:pt>
                <c:pt idx="100">
                  <c:v>30.20014396945457</c:v>
                </c:pt>
                <c:pt idx="101">
                  <c:v>32.01046506571976</c:v>
                </c:pt>
                <c:pt idx="102">
                  <c:v>34.07750388507549</c:v>
                </c:pt>
                <c:pt idx="103">
                  <c:v>36.38874070367128</c:v>
                </c:pt>
                <c:pt idx="104">
                  <c:v>38.9304843225574</c:v>
                </c:pt>
                <c:pt idx="105">
                  <c:v>41.63992280312432</c:v>
                </c:pt>
                <c:pt idx="106">
                  <c:v>44.49128626748006</c:v>
                </c:pt>
                <c:pt idx="107">
                  <c:v>47.41105021181799</c:v>
                </c:pt>
                <c:pt idx="108">
                  <c:v>50.33051552072997</c:v>
                </c:pt>
                <c:pt idx="109">
                  <c:v>53.19236546358299</c:v>
                </c:pt>
                <c:pt idx="110">
                  <c:v>55.89198084928985</c:v>
                </c:pt>
                <c:pt idx="111">
                  <c:v>58.39084072009837</c:v>
                </c:pt>
                <c:pt idx="112">
                  <c:v>60.62594760954772</c:v>
                </c:pt>
                <c:pt idx="113">
                  <c:v>62.50883156236046</c:v>
                </c:pt>
                <c:pt idx="114">
                  <c:v>64.04938166215372</c:v>
                </c:pt>
                <c:pt idx="115">
                  <c:v>65.16678099077376</c:v>
                </c:pt>
                <c:pt idx="116">
                  <c:v>65.88236560303906</c:v>
                </c:pt>
                <c:pt idx="117">
                  <c:v>66.19614106532563</c:v>
                </c:pt>
                <c:pt idx="118">
                  <c:v>66.12103956919844</c:v>
                </c:pt>
                <c:pt idx="119">
                  <c:v>65.66511775447573</c:v>
                </c:pt>
                <c:pt idx="120">
                  <c:v>64.87905233179598</c:v>
                </c:pt>
                <c:pt idx="121">
                  <c:v>63.80282185084171</c:v>
                </c:pt>
                <c:pt idx="122">
                  <c:v>62.48033075882768</c:v>
                </c:pt>
                <c:pt idx="123">
                  <c:v>60.95693236227802</c:v>
                </c:pt>
                <c:pt idx="124">
                  <c:v>59.27723048601507</c:v>
                </c:pt>
                <c:pt idx="125">
                  <c:v>57.48327910912372</c:v>
                </c:pt>
                <c:pt idx="126">
                  <c:v>55.62467082084003</c:v>
                </c:pt>
                <c:pt idx="127">
                  <c:v>53.72197492983764</c:v>
                </c:pt>
                <c:pt idx="128">
                  <c:v>51.80354778412564</c:v>
                </c:pt>
                <c:pt idx="129">
                  <c:v>49.90198888035425</c:v>
                </c:pt>
                <c:pt idx="130">
                  <c:v>48.03373328172679</c:v>
                </c:pt>
                <c:pt idx="131">
                  <c:v>46.21100440195305</c:v>
                </c:pt>
                <c:pt idx="132">
                  <c:v>44.43473117754299</c:v>
                </c:pt>
                <c:pt idx="133">
                  <c:v>42.71923830372917</c:v>
                </c:pt>
                <c:pt idx="134">
                  <c:v>41.07436676278594</c:v>
                </c:pt>
                <c:pt idx="135">
                  <c:v>39.49387486328538</c:v>
                </c:pt>
                <c:pt idx="136">
                  <c:v>37.97786083017967</c:v>
                </c:pt>
                <c:pt idx="137">
                  <c:v>36.5309283031211</c:v>
                </c:pt>
                <c:pt idx="138">
                  <c:v>35.14541189463121</c:v>
                </c:pt>
                <c:pt idx="139">
                  <c:v>33.82424778265199</c:v>
                </c:pt>
                <c:pt idx="140">
                  <c:v>32.56442936662786</c:v>
                </c:pt>
                <c:pt idx="141">
                  <c:v>31.3587645865578</c:v>
                </c:pt>
                <c:pt idx="142">
                  <c:v>30.21293599849814</c:v>
                </c:pt>
                <c:pt idx="143">
                  <c:v>29.11963312416793</c:v>
                </c:pt>
                <c:pt idx="144">
                  <c:v>28.07958408954899</c:v>
                </c:pt>
                <c:pt idx="145">
                  <c:v>27.08630704221056</c:v>
                </c:pt>
                <c:pt idx="146">
                  <c:v>26.14046693251582</c:v>
                </c:pt>
                <c:pt idx="147">
                  <c:v>25.23636263187312</c:v>
                </c:pt>
                <c:pt idx="148">
                  <c:v>24.37726018447588</c:v>
                </c:pt>
                <c:pt idx="149">
                  <c:v>23.55512594267572</c:v>
                </c:pt>
                <c:pt idx="150">
                  <c:v>22.77291225440307</c:v>
                </c:pt>
                <c:pt idx="151">
                  <c:v>22.0258037897122</c:v>
                </c:pt>
                <c:pt idx="152">
                  <c:v>21.31396155383368</c:v>
                </c:pt>
                <c:pt idx="153">
                  <c:v>20.63317458212245</c:v>
                </c:pt>
                <c:pt idx="154">
                  <c:v>19.98556414073632</c:v>
                </c:pt>
                <c:pt idx="155">
                  <c:v>19.36531970753725</c:v>
                </c:pt>
                <c:pt idx="156">
                  <c:v>18.77270935269143</c:v>
                </c:pt>
                <c:pt idx="157">
                  <c:v>18.2061128991789</c:v>
                </c:pt>
                <c:pt idx="158">
                  <c:v>17.66556775494643</c:v>
                </c:pt>
                <c:pt idx="159">
                  <c:v>17.14944661890554</c:v>
                </c:pt>
                <c:pt idx="160">
                  <c:v>16.65486105076371</c:v>
                </c:pt>
                <c:pt idx="161">
                  <c:v>16.18195367812613</c:v>
                </c:pt>
                <c:pt idx="162">
                  <c:v>15.7294343020244</c:v>
                </c:pt>
                <c:pt idx="163">
                  <c:v>15.29610974261865</c:v>
                </c:pt>
                <c:pt idx="164">
                  <c:v>14.88201708836709</c:v>
                </c:pt>
                <c:pt idx="165">
                  <c:v>14.48488448765365</c:v>
                </c:pt>
                <c:pt idx="166">
                  <c:v>14.1048102495546</c:v>
                </c:pt>
                <c:pt idx="167">
                  <c:v>13.73978541873146</c:v>
                </c:pt>
                <c:pt idx="168">
                  <c:v>13.38995284014958</c:v>
                </c:pt>
                <c:pt idx="169">
                  <c:v>13.05534554581986</c:v>
                </c:pt>
                <c:pt idx="170">
                  <c:v>12.73329475385443</c:v>
                </c:pt>
                <c:pt idx="171">
                  <c:v>12.42483135974053</c:v>
                </c:pt>
                <c:pt idx="172">
                  <c:v>12.1283526503955</c:v>
                </c:pt>
                <c:pt idx="173">
                  <c:v>11.84398069760308</c:v>
                </c:pt>
                <c:pt idx="174">
                  <c:v>11.57102265512817</c:v>
                </c:pt>
                <c:pt idx="175">
                  <c:v>11.30883630285348</c:v>
                </c:pt>
                <c:pt idx="176">
                  <c:v>11.05614486230308</c:v>
                </c:pt>
                <c:pt idx="177">
                  <c:v>10.81378160000937</c:v>
                </c:pt>
                <c:pt idx="178">
                  <c:v>10.5811537871185</c:v>
                </c:pt>
                <c:pt idx="179">
                  <c:v>10.35649722693573</c:v>
                </c:pt>
                <c:pt idx="180">
                  <c:v>10.14119019075994</c:v>
                </c:pt>
                <c:pt idx="181">
                  <c:v>9.933560465657973</c:v>
                </c:pt>
                <c:pt idx="182">
                  <c:v>9.73322356801147</c:v>
                </c:pt>
                <c:pt idx="183">
                  <c:v>9.540872669925343</c:v>
                </c:pt>
                <c:pt idx="184">
                  <c:v>9.35555536877199</c:v>
                </c:pt>
                <c:pt idx="185">
                  <c:v>9.176910043393452</c:v>
                </c:pt>
                <c:pt idx="186">
                  <c:v>9.004598899823733</c:v>
                </c:pt>
                <c:pt idx="187">
                  <c:v>8.838766973884167</c:v>
                </c:pt>
                <c:pt idx="188">
                  <c:v>8.67907525692773</c:v>
                </c:pt>
                <c:pt idx="189">
                  <c:v>8.52477473228657</c:v>
                </c:pt>
                <c:pt idx="190">
                  <c:v>8.376029031539413</c:v>
                </c:pt>
                <c:pt idx="191">
                  <c:v>8.23215300681662</c:v>
                </c:pt>
                <c:pt idx="192">
                  <c:v>8.093713036838373</c:v>
                </c:pt>
                <c:pt idx="193">
                  <c:v>7.960045951579247</c:v>
                </c:pt>
                <c:pt idx="194">
                  <c:v>7.830923502879108</c:v>
                </c:pt>
                <c:pt idx="195">
                  <c:v>7.706494525771193</c:v>
                </c:pt>
                <c:pt idx="196">
                  <c:v>7.585821974448111</c:v>
                </c:pt>
                <c:pt idx="197">
                  <c:v>7.469433816608634</c:v>
                </c:pt>
                <c:pt idx="198">
                  <c:v>7.35712515288738</c:v>
                </c:pt>
                <c:pt idx="199">
                  <c:v>7.248703827952376</c:v>
                </c:pt>
                <c:pt idx="200">
                  <c:v>7.14367134283937</c:v>
                </c:pt>
                <c:pt idx="201">
                  <c:v>7.042191996733756</c:v>
                </c:pt>
                <c:pt idx="202">
                  <c:v>6.944105415853197</c:v>
                </c:pt>
                <c:pt idx="203">
                  <c:v>6.849260681665445</c:v>
                </c:pt>
                <c:pt idx="204">
                  <c:v>6.757515655747151</c:v>
                </c:pt>
                <c:pt idx="205">
                  <c:v>6.668736361224038</c:v>
                </c:pt>
                <c:pt idx="206">
                  <c:v>6.582796415373125</c:v>
                </c:pt>
                <c:pt idx="207">
                  <c:v>6.499846363400504</c:v>
                </c:pt>
                <c:pt idx="208">
                  <c:v>6.419227977620713</c:v>
                </c:pt>
                <c:pt idx="209">
                  <c:v>6.341627601972077</c:v>
                </c:pt>
                <c:pt idx="210">
                  <c:v>6.266152851652538</c:v>
                </c:pt>
                <c:pt idx="211">
                  <c:v>6.193469120491441</c:v>
                </c:pt>
                <c:pt idx="212">
                  <c:v>6.12272753952637</c:v>
                </c:pt>
                <c:pt idx="213">
                  <c:v>6.054573622844818</c:v>
                </c:pt>
                <c:pt idx="214">
                  <c:v>5.988431991817102</c:v>
                </c:pt>
                <c:pt idx="215">
                  <c:v>5.924227436108237</c:v>
                </c:pt>
                <c:pt idx="216">
                  <c:v>5.862339391047462</c:v>
                </c:pt>
                <c:pt idx="217">
                  <c:v>5.802232954657642</c:v>
                </c:pt>
                <c:pt idx="218">
                  <c:v>5.74406198984883</c:v>
                </c:pt>
                <c:pt idx="219">
                  <c:v>5.687754701724833</c:v>
                </c:pt>
                <c:pt idx="220">
                  <c:v>5.63324301862707</c:v>
                </c:pt>
                <c:pt idx="221">
                  <c:v>5.580462364189341</c:v>
                </c:pt>
                <c:pt idx="222">
                  <c:v>5.529147826217145</c:v>
                </c:pt>
                <c:pt idx="223">
                  <c:v>5.479651603801087</c:v>
                </c:pt>
                <c:pt idx="224">
                  <c:v>5.43171149462014</c:v>
                </c:pt>
                <c:pt idx="225">
                  <c:v>5.385274941470449</c:v>
                </c:pt>
                <c:pt idx="226">
                  <c:v>5.340291965826251</c:v>
                </c:pt>
                <c:pt idx="227">
                  <c:v>5.296715021271566</c:v>
                </c:pt>
                <c:pt idx="228">
                  <c:v>5.254498856954812</c:v>
                </c:pt>
                <c:pt idx="229">
                  <c:v>5.213600390288736</c:v>
                </c:pt>
                <c:pt idx="230">
                  <c:v>5.17415997352604</c:v>
                </c:pt>
                <c:pt idx="231">
                  <c:v>5.135773404343657</c:v>
                </c:pt>
                <c:pt idx="232">
                  <c:v>5.098764038310173</c:v>
                </c:pt>
                <c:pt idx="233">
                  <c:v>5.062915214682422</c:v>
                </c:pt>
                <c:pt idx="234">
                  <c:v>5.028365870648216</c:v>
                </c:pt>
                <c:pt idx="235">
                  <c:v>4.994736757566199</c:v>
                </c:pt>
                <c:pt idx="236">
                  <c:v>4.962340564774631</c:v>
                </c:pt>
                <c:pt idx="237">
                  <c:v>4.930975708397144</c:v>
                </c:pt>
                <c:pt idx="238">
                  <c:v>4.900779524979806</c:v>
                </c:pt>
                <c:pt idx="239">
                  <c:v>4.871393818398442</c:v>
                </c:pt>
                <c:pt idx="240">
                  <c:v>4.843121815798172</c:v>
                </c:pt>
                <c:pt idx="241">
                  <c:v>4.815774580788133</c:v>
                </c:pt>
                <c:pt idx="242">
                  <c:v>4.789487829594156</c:v>
                </c:pt>
                <c:pt idx="243">
                  <c:v>4.76407827110408</c:v>
                </c:pt>
                <c:pt idx="244">
                  <c:v>4.739525245806996</c:v>
                </c:pt>
                <c:pt idx="245">
                  <c:v>4.715809026099136</c:v>
                </c:pt>
                <c:pt idx="246">
                  <c:v>4.693063809441641</c:v>
                </c:pt>
                <c:pt idx="247">
                  <c:v>4.671116081597419</c:v>
                </c:pt>
                <c:pt idx="248">
                  <c:v>4.650099423724382</c:v>
                </c:pt>
                <c:pt idx="249">
                  <c:v>4.629695239379535</c:v>
                </c:pt>
                <c:pt idx="250">
                  <c:v>4.610188186431578</c:v>
                </c:pt>
                <c:pt idx="251">
                  <c:v>4.591560331067371</c:v>
                </c:pt>
                <c:pt idx="252">
                  <c:v>4.573502070985409</c:v>
                </c:pt>
                <c:pt idx="253">
                  <c:v>4.55629381656316</c:v>
                </c:pt>
                <c:pt idx="254">
                  <c:v>4.539920145071735</c:v>
                </c:pt>
                <c:pt idx="255">
                  <c:v>4.524079352735521</c:v>
                </c:pt>
                <c:pt idx="256">
                  <c:v>4.50904817531894</c:v>
                </c:pt>
                <c:pt idx="257">
                  <c:v>4.494671491887224</c:v>
                </c:pt>
                <c:pt idx="258">
                  <c:v>4.481080363712462</c:v>
                </c:pt>
                <c:pt idx="259">
                  <c:v>4.468122553700891</c:v>
                </c:pt>
                <c:pt idx="260">
                  <c:v>4.455789066113744</c:v>
                </c:pt>
                <c:pt idx="261">
                  <c:v>4.444210575790358</c:v>
                </c:pt>
                <c:pt idx="262">
                  <c:v>4.433100086977124</c:v>
                </c:pt>
                <c:pt idx="263">
                  <c:v>4.422727862803427</c:v>
                </c:pt>
                <c:pt idx="264">
                  <c:v>4.413085192279051</c:v>
                </c:pt>
                <c:pt idx="265">
                  <c:v>4.403890021046643</c:v>
                </c:pt>
                <c:pt idx="266">
                  <c:v>4.395410740298051</c:v>
                </c:pt>
                <c:pt idx="267">
                  <c:v>4.387640326645231</c:v>
                </c:pt>
                <c:pt idx="268">
                  <c:v>4.380300923753626</c:v>
                </c:pt>
                <c:pt idx="269">
                  <c:v>4.373659578385358</c:v>
                </c:pt>
                <c:pt idx="270">
                  <c:v>4.367575816152684</c:v>
                </c:pt>
                <c:pt idx="271">
                  <c:v>4.362180389378574</c:v>
                </c:pt>
                <c:pt idx="272">
                  <c:v>4.357199945859884</c:v>
                </c:pt>
                <c:pt idx="273">
                  <c:v>4.352900515916521</c:v>
                </c:pt>
                <c:pt idx="274">
                  <c:v>4.349144571938652</c:v>
                </c:pt>
                <c:pt idx="275">
                  <c:v>4.346063552532457</c:v>
                </c:pt>
                <c:pt idx="276">
                  <c:v>4.343521228558823</c:v>
                </c:pt>
                <c:pt idx="277">
                  <c:v>4.341515959660475</c:v>
                </c:pt>
                <c:pt idx="278">
                  <c:v>4.340046453620266</c:v>
                </c:pt>
                <c:pt idx="279">
                  <c:v>4.339245269949158</c:v>
                </c:pt>
                <c:pt idx="280">
                  <c:v>4.338844774702704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73616"/>
        <c:axId val="19475936"/>
      </c:scatterChart>
      <c:valAx>
        <c:axId val="19473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475936"/>
        <c:crosses val="autoZero"/>
        <c:crossBetween val="midCat"/>
      </c:valAx>
      <c:valAx>
        <c:axId val="19475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4736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Complete!$L$1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Complete!$A$2:$A$282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Complete!$L$2:$L$282</c:f>
              <c:numCache>
                <c:formatCode>0.00</c:formatCode>
                <c:ptCount val="281"/>
                <c:pt idx="0">
                  <c:v>375.6446925585097</c:v>
                </c:pt>
                <c:pt idx="1">
                  <c:v>376.7462081016939</c:v>
                </c:pt>
                <c:pt idx="2">
                  <c:v>377.8699609026577</c:v>
                </c:pt>
                <c:pt idx="3">
                  <c:v>379.0201313613326</c:v>
                </c:pt>
                <c:pt idx="4">
                  <c:v>380.1975850075298</c:v>
                </c:pt>
                <c:pt idx="5">
                  <c:v>381.4032309671765</c:v>
                </c:pt>
                <c:pt idx="6">
                  <c:v>382.6307062812068</c:v>
                </c:pt>
                <c:pt idx="7">
                  <c:v>383.8881066811399</c:v>
                </c:pt>
                <c:pt idx="8">
                  <c:v>385.1727027180779</c:v>
                </c:pt>
                <c:pt idx="9">
                  <c:v>386.4854124716795</c:v>
                </c:pt>
                <c:pt idx="10">
                  <c:v>387.8310986951887</c:v>
                </c:pt>
                <c:pt idx="11">
                  <c:v>389.2030429088038</c:v>
                </c:pt>
                <c:pt idx="12">
                  <c:v>390.6061467288674</c:v>
                </c:pt>
                <c:pt idx="13">
                  <c:v>392.0374309295653</c:v>
                </c:pt>
                <c:pt idx="14">
                  <c:v>393.502033861259</c:v>
                </c:pt>
                <c:pt idx="15">
                  <c:v>395.0011936385543</c:v>
                </c:pt>
                <c:pt idx="16">
                  <c:v>396.531889705677</c:v>
                </c:pt>
                <c:pt idx="17">
                  <c:v>398.0952588509692</c:v>
                </c:pt>
                <c:pt idx="18">
                  <c:v>399.6924979259396</c:v>
                </c:pt>
                <c:pt idx="19">
                  <c:v>401.329446185925</c:v>
                </c:pt>
                <c:pt idx="20">
                  <c:v>402.9983674388647</c:v>
                </c:pt>
                <c:pt idx="21">
                  <c:v>404.700395163549</c:v>
                </c:pt>
                <c:pt idx="22">
                  <c:v>406.4464390196649</c:v>
                </c:pt>
                <c:pt idx="23">
                  <c:v>408.2234793765896</c:v>
                </c:pt>
                <c:pt idx="24">
                  <c:v>410.042676016564</c:v>
                </c:pt>
                <c:pt idx="25">
                  <c:v>411.9057617141641</c:v>
                </c:pt>
                <c:pt idx="26">
                  <c:v>413.8040008772297</c:v>
                </c:pt>
                <c:pt idx="27">
                  <c:v>415.7440405930047</c:v>
                </c:pt>
                <c:pt idx="28">
                  <c:v>417.7275548847628</c:v>
                </c:pt>
                <c:pt idx="29">
                  <c:v>419.7563160796703</c:v>
                </c:pt>
                <c:pt idx="30">
                  <c:v>421.8264172624463</c:v>
                </c:pt>
                <c:pt idx="31">
                  <c:v>423.9453604413</c:v>
                </c:pt>
                <c:pt idx="32">
                  <c:v>426.1031117769111</c:v>
                </c:pt>
                <c:pt idx="33">
                  <c:v>428.313435717084</c:v>
                </c:pt>
                <c:pt idx="34">
                  <c:v>430.5722955614305</c:v>
                </c:pt>
                <c:pt idx="35">
                  <c:v>432.8751575467064</c:v>
                </c:pt>
                <c:pt idx="36">
                  <c:v>435.2303361811353</c:v>
                </c:pt>
                <c:pt idx="37">
                  <c:v>437.6331840642358</c:v>
                </c:pt>
                <c:pt idx="38">
                  <c:v>440.0925795701673</c:v>
                </c:pt>
                <c:pt idx="39">
                  <c:v>442.6037678846155</c:v>
                </c:pt>
                <c:pt idx="40">
                  <c:v>445.1688078294041</c:v>
                </c:pt>
                <c:pt idx="41">
                  <c:v>447.789880310683</c:v>
                </c:pt>
                <c:pt idx="42">
                  <c:v>450.4614221770868</c:v>
                </c:pt>
                <c:pt idx="43">
                  <c:v>453.1933099254525</c:v>
                </c:pt>
                <c:pt idx="44">
                  <c:v>455.9881211667979</c:v>
                </c:pt>
                <c:pt idx="45">
                  <c:v>458.8400098944017</c:v>
                </c:pt>
                <c:pt idx="46">
                  <c:v>461.7511172077854</c:v>
                </c:pt>
                <c:pt idx="47">
                  <c:v>464.7145876760594</c:v>
                </c:pt>
                <c:pt idx="48">
                  <c:v>467.7507623232001</c:v>
                </c:pt>
                <c:pt idx="49">
                  <c:v>470.8436287409703</c:v>
                </c:pt>
                <c:pt idx="50">
                  <c:v>474.0049415598923</c:v>
                </c:pt>
                <c:pt idx="51">
                  <c:v>477.2271686341832</c:v>
                </c:pt>
                <c:pt idx="52">
                  <c:v>480.5229264949813</c:v>
                </c:pt>
                <c:pt idx="53">
                  <c:v>483.8732727706668</c:v>
                </c:pt>
                <c:pt idx="54">
                  <c:v>487.302059192925</c:v>
                </c:pt>
                <c:pt idx="55">
                  <c:v>490.7891184566801</c:v>
                </c:pt>
                <c:pt idx="56">
                  <c:v>494.3478066212413</c:v>
                </c:pt>
                <c:pt idx="57">
                  <c:v>497.9679552094588</c:v>
                </c:pt>
                <c:pt idx="58">
                  <c:v>501.6638459894332</c:v>
                </c:pt>
                <c:pt idx="59">
                  <c:v>505.4245731843671</c:v>
                </c:pt>
                <c:pt idx="60">
                  <c:v>509.2654267701587</c:v>
                </c:pt>
                <c:pt idx="61">
                  <c:v>513.16015916316</c:v>
                </c:pt>
                <c:pt idx="62">
                  <c:v>517.1235494832298</c:v>
                </c:pt>
                <c:pt idx="63">
                  <c:v>521.1568298408015</c:v>
                </c:pt>
                <c:pt idx="64">
                  <c:v>525.2449991962936</c:v>
                </c:pt>
                <c:pt idx="65">
                  <c:v>529.4041995969117</c:v>
                </c:pt>
                <c:pt idx="66">
                  <c:v>533.6180058633242</c:v>
                </c:pt>
                <c:pt idx="67">
                  <c:v>537.8853753886116</c:v>
                </c:pt>
                <c:pt idx="68">
                  <c:v>542.2238171765092</c:v>
                </c:pt>
                <c:pt idx="69">
                  <c:v>546.6143768270624</c:v>
                </c:pt>
                <c:pt idx="70">
                  <c:v>551.0349410091033</c:v>
                </c:pt>
                <c:pt idx="71">
                  <c:v>555.5020678045054</c:v>
                </c:pt>
                <c:pt idx="72">
                  <c:v>560.0131167322224</c:v>
                </c:pt>
                <c:pt idx="73">
                  <c:v>564.5650284199354</c:v>
                </c:pt>
                <c:pt idx="74">
                  <c:v>569.1306658374358</c:v>
                </c:pt>
                <c:pt idx="75">
                  <c:v>573.7032893224273</c:v>
                </c:pt>
                <c:pt idx="76">
                  <c:v>578.3009006540349</c:v>
                </c:pt>
                <c:pt idx="77">
                  <c:v>582.8917545613817</c:v>
                </c:pt>
                <c:pt idx="78">
                  <c:v>587.4669345092334</c:v>
                </c:pt>
                <c:pt idx="79">
                  <c:v>592.016708834557</c:v>
                </c:pt>
                <c:pt idx="80">
                  <c:v>596.5305110128468</c:v>
                </c:pt>
                <c:pt idx="81">
                  <c:v>600.9969290324336</c:v>
                </c:pt>
                <c:pt idx="82">
                  <c:v>605.4037058891975</c:v>
                </c:pt>
                <c:pt idx="83">
                  <c:v>609.7051101458716</c:v>
                </c:pt>
                <c:pt idx="84">
                  <c:v>613.91773978936</c:v>
                </c:pt>
                <c:pt idx="85">
                  <c:v>618.0269468425844</c:v>
                </c:pt>
                <c:pt idx="86">
                  <c:v>622.0174167158489</c:v>
                </c:pt>
                <c:pt idx="87">
                  <c:v>625.7994621826063</c:v>
                </c:pt>
                <c:pt idx="88">
                  <c:v>629.4643284202466</c:v>
                </c:pt>
                <c:pt idx="89">
                  <c:v>632.8817681507863</c:v>
                </c:pt>
                <c:pt idx="90">
                  <c:v>636.1090387021987</c:v>
                </c:pt>
                <c:pt idx="91">
                  <c:v>639.129706412152</c:v>
                </c:pt>
                <c:pt idx="92">
                  <c:v>641.844529148942</c:v>
                </c:pt>
                <c:pt idx="93">
                  <c:v>645.6490446517091</c:v>
                </c:pt>
                <c:pt idx="94">
                  <c:v>651.4432023899485</c:v>
                </c:pt>
                <c:pt idx="95">
                  <c:v>660.3528504123717</c:v>
                </c:pt>
                <c:pt idx="96">
                  <c:v>673.5245470387044</c:v>
                </c:pt>
                <c:pt idx="97">
                  <c:v>691.934462822367</c:v>
                </c:pt>
                <c:pt idx="98">
                  <c:v>716.6513442290995</c:v>
                </c:pt>
                <c:pt idx="99">
                  <c:v>748.5116924482186</c:v>
                </c:pt>
                <c:pt idx="100">
                  <c:v>788.2487788650707</c:v>
                </c:pt>
                <c:pt idx="101">
                  <c:v>836.3506903298197</c:v>
                </c:pt>
                <c:pt idx="102">
                  <c:v>893.075026380948</c:v>
                </c:pt>
                <c:pt idx="103">
                  <c:v>958.4831681918225</c:v>
                </c:pt>
                <c:pt idx="104">
                  <c:v>1032.419251905137</c:v>
                </c:pt>
                <c:pt idx="105">
                  <c:v>1114.235723552175</c:v>
                </c:pt>
                <c:pt idx="106">
                  <c:v>1203.250479743714</c:v>
                </c:pt>
                <c:pt idx="107">
                  <c:v>1298.285431135655</c:v>
                </c:pt>
                <c:pt idx="108">
                  <c:v>1397.967715388437</c:v>
                </c:pt>
                <c:pt idx="109">
                  <c:v>1500.79160053116</c:v>
                </c:pt>
                <c:pt idx="110">
                  <c:v>1604.821154155253</c:v>
                </c:pt>
                <c:pt idx="111">
                  <c:v>1708.394476362802</c:v>
                </c:pt>
                <c:pt idx="112">
                  <c:v>1809.651665972456</c:v>
                </c:pt>
                <c:pt idx="113">
                  <c:v>1906.570332003369</c:v>
                </c:pt>
                <c:pt idx="114">
                  <c:v>1997.831643624023</c:v>
                </c:pt>
                <c:pt idx="115">
                  <c:v>2081.629468861838</c:v>
                </c:pt>
                <c:pt idx="116">
                  <c:v>2157.033968308965</c:v>
                </c:pt>
                <c:pt idx="117">
                  <c:v>2223.183768802531</c:v>
                </c:pt>
                <c:pt idx="118">
                  <c:v>2279.551000036432</c:v>
                </c:pt>
                <c:pt idx="119">
                  <c:v>2325.807891076299</c:v>
                </c:pt>
                <c:pt idx="120">
                  <c:v>2362.217690518296</c:v>
                </c:pt>
                <c:pt idx="121">
                  <c:v>2389.18688259146</c:v>
                </c:pt>
                <c:pt idx="122">
                  <c:v>2407.354302807435</c:v>
                </c:pt>
                <c:pt idx="123">
                  <c:v>2417.533679078861</c:v>
                </c:pt>
                <c:pt idx="124">
                  <c:v>2420.652809176153</c:v>
                </c:pt>
                <c:pt idx="125">
                  <c:v>2417.694357007618</c:v>
                </c:pt>
                <c:pt idx="126">
                  <c:v>2409.767828549803</c:v>
                </c:pt>
                <c:pt idx="127">
                  <c:v>2397.680873461758</c:v>
                </c:pt>
                <c:pt idx="128">
                  <c:v>2382.298768338266</c:v>
                </c:pt>
                <c:pt idx="129">
                  <c:v>2364.502958990371</c:v>
                </c:pt>
                <c:pt idx="130">
                  <c:v>2344.938917321268</c:v>
                </c:pt>
                <c:pt idx="131">
                  <c:v>2324.141331547758</c:v>
                </c:pt>
                <c:pt idx="132">
                  <c:v>2302.437126452162</c:v>
                </c:pt>
                <c:pt idx="133">
                  <c:v>2280.271285677132</c:v>
                </c:pt>
                <c:pt idx="134">
                  <c:v>2257.991431542333</c:v>
                </c:pt>
                <c:pt idx="135">
                  <c:v>2235.680737871882</c:v>
                </c:pt>
                <c:pt idx="136">
                  <c:v>2213.47163400732</c:v>
                </c:pt>
                <c:pt idx="137">
                  <c:v>2191.540140302085</c:v>
                </c:pt>
                <c:pt idx="138">
                  <c:v>2169.8563949774</c:v>
                </c:pt>
                <c:pt idx="139">
                  <c:v>2148.53842511035</c:v>
                </c:pt>
                <c:pt idx="140">
                  <c:v>2127.601962323986</c:v>
                </c:pt>
                <c:pt idx="141">
                  <c:v>2106.980583238896</c:v>
                </c:pt>
                <c:pt idx="142">
                  <c:v>2086.822260629524</c:v>
                </c:pt>
                <c:pt idx="143">
                  <c:v>2067.047914498894</c:v>
                </c:pt>
                <c:pt idx="144">
                  <c:v>2047.716650999711</c:v>
                </c:pt>
                <c:pt idx="145">
                  <c:v>2028.750164781947</c:v>
                </c:pt>
                <c:pt idx="146">
                  <c:v>2010.203810330358</c:v>
                </c:pt>
                <c:pt idx="147">
                  <c:v>1992.004615218308</c:v>
                </c:pt>
                <c:pt idx="148">
                  <c:v>1974.25759868103</c:v>
                </c:pt>
                <c:pt idx="149">
                  <c:v>1956.834473538952</c:v>
                </c:pt>
                <c:pt idx="150">
                  <c:v>1939.83353767443</c:v>
                </c:pt>
                <c:pt idx="151">
                  <c:v>1923.186306506879</c:v>
                </c:pt>
                <c:pt idx="152">
                  <c:v>1906.930628694149</c:v>
                </c:pt>
                <c:pt idx="153">
                  <c:v>1891.00299413663</c:v>
                </c:pt>
                <c:pt idx="154">
                  <c:v>1875.485634783404</c:v>
                </c:pt>
                <c:pt idx="155">
                  <c:v>1860.27035805684</c:v>
                </c:pt>
                <c:pt idx="156">
                  <c:v>1845.391527212952</c:v>
                </c:pt>
                <c:pt idx="157">
                  <c:v>1830.836455944436</c:v>
                </c:pt>
                <c:pt idx="158">
                  <c:v>1816.634043635521</c:v>
                </c:pt>
                <c:pt idx="159">
                  <c:v>1802.769322211716</c:v>
                </c:pt>
                <c:pt idx="160">
                  <c:v>1789.18965625625</c:v>
                </c:pt>
                <c:pt idx="161">
                  <c:v>1775.922565706636</c:v>
                </c:pt>
                <c:pt idx="162">
                  <c:v>1762.95544214958</c:v>
                </c:pt>
                <c:pt idx="163">
                  <c:v>1750.276399372615</c:v>
                </c:pt>
                <c:pt idx="164">
                  <c:v>1737.908680391074</c:v>
                </c:pt>
                <c:pt idx="165">
                  <c:v>1725.805387124495</c:v>
                </c:pt>
                <c:pt idx="166">
                  <c:v>1713.98927198795</c:v>
                </c:pt>
                <c:pt idx="167">
                  <c:v>1702.4166018542</c:v>
                </c:pt>
                <c:pt idx="168">
                  <c:v>1691.109593285133</c:v>
                </c:pt>
                <c:pt idx="169">
                  <c:v>1680.087802879613</c:v>
                </c:pt>
                <c:pt idx="170">
                  <c:v>1669.279954705873</c:v>
                </c:pt>
                <c:pt idx="171">
                  <c:v>1658.736316438241</c:v>
                </c:pt>
                <c:pt idx="172">
                  <c:v>1648.417753381105</c:v>
                </c:pt>
                <c:pt idx="173">
                  <c:v>1638.343265135909</c:v>
                </c:pt>
                <c:pt idx="174">
                  <c:v>1628.502969936003</c:v>
                </c:pt>
                <c:pt idx="175">
                  <c:v>1618.88754679767</c:v>
                </c:pt>
                <c:pt idx="176">
                  <c:v>1609.462592011399</c:v>
                </c:pt>
                <c:pt idx="177">
                  <c:v>1600.271554795994</c:v>
                </c:pt>
                <c:pt idx="178">
                  <c:v>1591.304882794109</c:v>
                </c:pt>
                <c:pt idx="179">
                  <c:v>1582.505603635197</c:v>
                </c:pt>
                <c:pt idx="180">
                  <c:v>1573.938662334335</c:v>
                </c:pt>
                <c:pt idx="181">
                  <c:v>1565.548469703228</c:v>
                </c:pt>
                <c:pt idx="182">
                  <c:v>1557.328770407793</c:v>
                </c:pt>
                <c:pt idx="183">
                  <c:v>1549.317804149151</c:v>
                </c:pt>
                <c:pt idx="184">
                  <c:v>1541.485671444875</c:v>
                </c:pt>
                <c:pt idx="185">
                  <c:v>1533.825834444521</c:v>
                </c:pt>
                <c:pt idx="186">
                  <c:v>1526.332091044334</c:v>
                </c:pt>
                <c:pt idx="187">
                  <c:v>1519.0190197494</c:v>
                </c:pt>
                <c:pt idx="188">
                  <c:v>1511.879913192131</c:v>
                </c:pt>
                <c:pt idx="189">
                  <c:v>1504.888676207092</c:v>
                </c:pt>
                <c:pt idx="190">
                  <c:v>1498.059712595546</c:v>
                </c:pt>
                <c:pt idx="191">
                  <c:v>1491.36820521846</c:v>
                </c:pt>
                <c:pt idx="192">
                  <c:v>1484.847137108347</c:v>
                </c:pt>
                <c:pt idx="193">
                  <c:v>1478.471920840437</c:v>
                </c:pt>
                <c:pt idx="194">
                  <c:v>1472.237618548929</c:v>
                </c:pt>
                <c:pt idx="195">
                  <c:v>1466.157375734272</c:v>
                </c:pt>
                <c:pt idx="196">
                  <c:v>1460.190746915508</c:v>
                </c:pt>
                <c:pt idx="197">
                  <c:v>1454.3688960044</c:v>
                </c:pt>
                <c:pt idx="198">
                  <c:v>1448.686971763458</c:v>
                </c:pt>
                <c:pt idx="199">
                  <c:v>1443.14036081853</c:v>
                </c:pt>
                <c:pt idx="200">
                  <c:v>1437.708130361603</c:v>
                </c:pt>
                <c:pt idx="201">
                  <c:v>1432.403111475762</c:v>
                </c:pt>
                <c:pt idx="202">
                  <c:v>1427.221296765563</c:v>
                </c:pt>
                <c:pt idx="203">
                  <c:v>1422.15886541331</c:v>
                </c:pt>
                <c:pt idx="204">
                  <c:v>1417.212172229285</c:v>
                </c:pt>
                <c:pt idx="205">
                  <c:v>1412.377737484025</c:v>
                </c:pt>
                <c:pt idx="206">
                  <c:v>1407.652237457324</c:v>
                </c:pt>
                <c:pt idx="207">
                  <c:v>1403.047546653823</c:v>
                </c:pt>
                <c:pt idx="208">
                  <c:v>1398.530338901262</c:v>
                </c:pt>
                <c:pt idx="209">
                  <c:v>1394.142320280941</c:v>
                </c:pt>
                <c:pt idx="210">
                  <c:v>1389.836130551336</c:v>
                </c:pt>
                <c:pt idx="211">
                  <c:v>1385.652668570373</c:v>
                </c:pt>
                <c:pt idx="212">
                  <c:v>1381.545880163608</c:v>
                </c:pt>
                <c:pt idx="213">
                  <c:v>1377.555896409493</c:v>
                </c:pt>
                <c:pt idx="214">
                  <c:v>1373.651743149758</c:v>
                </c:pt>
                <c:pt idx="215">
                  <c:v>1369.8312210708</c:v>
                </c:pt>
                <c:pt idx="216">
                  <c:v>1366.119367644991</c:v>
                </c:pt>
                <c:pt idx="217">
                  <c:v>1362.48644668577</c:v>
                </c:pt>
                <c:pt idx="218">
                  <c:v>1358.94383407528</c:v>
                </c:pt>
                <c:pt idx="219">
                  <c:v>1355.489286442903</c:v>
                </c:pt>
                <c:pt idx="220">
                  <c:v>1352.12065480378</c:v>
                </c:pt>
                <c:pt idx="221">
                  <c:v>1348.835879854642</c:v>
                </c:pt>
                <c:pt idx="222">
                  <c:v>1345.620183797101</c:v>
                </c:pt>
                <c:pt idx="223">
                  <c:v>1342.497395883764</c:v>
                </c:pt>
                <c:pt idx="224">
                  <c:v>1339.452778474574</c:v>
                </c:pt>
                <c:pt idx="225">
                  <c:v>1336.484589638284</c:v>
                </c:pt>
                <c:pt idx="226">
                  <c:v>1333.59115760457</c:v>
                </c:pt>
                <c:pt idx="227">
                  <c:v>1330.770877536799</c:v>
                </c:pt>
                <c:pt idx="228">
                  <c:v>1328.022208494501</c:v>
                </c:pt>
                <c:pt idx="229">
                  <c:v>1325.343670572783</c:v>
                </c:pt>
                <c:pt idx="230">
                  <c:v>1322.74582350232</c:v>
                </c:pt>
                <c:pt idx="231">
                  <c:v>1320.203250039454</c:v>
                </c:pt>
                <c:pt idx="232">
                  <c:v>1317.738517492836</c:v>
                </c:pt>
                <c:pt idx="233">
                  <c:v>1315.338391419768</c:v>
                </c:pt>
                <c:pt idx="234">
                  <c:v>1313.013311062957</c:v>
                </c:pt>
                <c:pt idx="235">
                  <c:v>1310.738753390524</c:v>
                </c:pt>
                <c:pt idx="236">
                  <c:v>1308.536820286779</c:v>
                </c:pt>
                <c:pt idx="237">
                  <c:v>1306.394805284932</c:v>
                </c:pt>
                <c:pt idx="238">
                  <c:v>1304.323034949019</c:v>
                </c:pt>
                <c:pt idx="239">
                  <c:v>1302.297762494748</c:v>
                </c:pt>
                <c:pt idx="240">
                  <c:v>1300.340676959541</c:v>
                </c:pt>
                <c:pt idx="241">
                  <c:v>1298.439528855714</c:v>
                </c:pt>
                <c:pt idx="242">
                  <c:v>1296.604542528301</c:v>
                </c:pt>
                <c:pt idx="243">
                  <c:v>1294.823676915786</c:v>
                </c:pt>
                <c:pt idx="244">
                  <c:v>1293.096138069879</c:v>
                </c:pt>
                <c:pt idx="245">
                  <c:v>1291.421163282144</c:v>
                </c:pt>
                <c:pt idx="246">
                  <c:v>1289.808887302959</c:v>
                </c:pt>
                <c:pt idx="247">
                  <c:v>1288.247637495171</c:v>
                </c:pt>
                <c:pt idx="248">
                  <c:v>1286.747511937714</c:v>
                </c:pt>
                <c:pt idx="249">
                  <c:v>1285.286285239334</c:v>
                </c:pt>
                <c:pt idx="250">
                  <c:v>1283.884833307269</c:v>
                </c:pt>
                <c:pt idx="251">
                  <c:v>1282.542434942475</c:v>
                </c:pt>
                <c:pt idx="252">
                  <c:v>1281.237222811385</c:v>
                </c:pt>
                <c:pt idx="253">
                  <c:v>1279.98988604852</c:v>
                </c:pt>
                <c:pt idx="254">
                  <c:v>1278.799795964677</c:v>
                </c:pt>
                <c:pt idx="255">
                  <c:v>1277.645403905744</c:v>
                </c:pt>
                <c:pt idx="256">
                  <c:v>1276.547237168123</c:v>
                </c:pt>
                <c:pt idx="257">
                  <c:v>1275.494344168139</c:v>
                </c:pt>
                <c:pt idx="258">
                  <c:v>1274.496683076608</c:v>
                </c:pt>
                <c:pt idx="259">
                  <c:v>1273.54341906607</c:v>
                </c:pt>
                <c:pt idx="260">
                  <c:v>1272.634178102061</c:v>
                </c:pt>
                <c:pt idx="261">
                  <c:v>1271.77889636707</c:v>
                </c:pt>
                <c:pt idx="262">
                  <c:v>1270.956629950184</c:v>
                </c:pt>
                <c:pt idx="263">
                  <c:v>1270.187620581505</c:v>
                </c:pt>
                <c:pt idx="264">
                  <c:v>1269.471500584636</c:v>
                </c:pt>
                <c:pt idx="265">
                  <c:v>1268.787532730005</c:v>
                </c:pt>
                <c:pt idx="266">
                  <c:v>1268.155875952617</c:v>
                </c:pt>
                <c:pt idx="267">
                  <c:v>1267.576231600084</c:v>
                </c:pt>
                <c:pt idx="268">
                  <c:v>1267.028039519781</c:v>
                </c:pt>
                <c:pt idx="269">
                  <c:v>1266.53139910225</c:v>
                </c:pt>
                <c:pt idx="270">
                  <c:v>1266.075963738328</c:v>
                </c:pt>
                <c:pt idx="271">
                  <c:v>1265.671663913537</c:v>
                </c:pt>
                <c:pt idx="272">
                  <c:v>1265.298131059365</c:v>
                </c:pt>
                <c:pt idx="273">
                  <c:v>1264.975419424309</c:v>
                </c:pt>
                <c:pt idx="274">
                  <c:v>1264.693307881346</c:v>
                </c:pt>
                <c:pt idx="275">
                  <c:v>1264.461755459027</c:v>
                </c:pt>
                <c:pt idx="276">
                  <c:v>1264.270596724466</c:v>
                </c:pt>
                <c:pt idx="277">
                  <c:v>1264.119760910692</c:v>
                </c:pt>
                <c:pt idx="278">
                  <c:v>1264.00919223386</c:v>
                </c:pt>
                <c:pt idx="279">
                  <c:v>1263.94889782011</c:v>
                </c:pt>
                <c:pt idx="280">
                  <c:v>1263.918754787111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2352"/>
        <c:axId val="19304672"/>
      </c:scatterChart>
      <c:valAx>
        <c:axId val="1930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304672"/>
        <c:crosses val="autoZero"/>
        <c:crossBetween val="midCat"/>
      </c:valAx>
      <c:valAx>
        <c:axId val="1930467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9302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Complete!$M$1</c:f>
              <c:strCache>
                <c:ptCount val="1"/>
                <c:pt idx="0">
                  <c:v>WD-PdV</c:v>
                </c:pt>
              </c:strCache>
            </c:strRef>
          </c:tx>
          <c:xVal>
            <c:numRef>
              <c:f>Complete!$A$2:$A$282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Complete!$M$2:$M$282</c:f>
              <c:numCache>
                <c:formatCode>General</c:formatCode>
                <c:ptCount val="281"/>
                <c:pt idx="1">
                  <c:v>-0.616904974819425</c:v>
                </c:pt>
                <c:pt idx="2">
                  <c:v>-0.62943342527741</c:v>
                </c:pt>
                <c:pt idx="3">
                  <c:v>-0.644322618464635</c:v>
                </c:pt>
                <c:pt idx="4">
                  <c:v>-0.659703631980209</c:v>
                </c:pt>
                <c:pt idx="5">
                  <c:v>-0.675601419458565</c:v>
                </c:pt>
                <c:pt idx="6">
                  <c:v>-0.687909949121238</c:v>
                </c:pt>
                <c:pt idx="7">
                  <c:v>-0.704792916181306</c:v>
                </c:pt>
                <c:pt idx="8">
                  <c:v>-0.720137915814471</c:v>
                </c:pt>
                <c:pt idx="9">
                  <c:v>-0.736004984239748</c:v>
                </c:pt>
                <c:pt idx="10">
                  <c:v>-0.754624539404366</c:v>
                </c:pt>
                <c:pt idx="11">
                  <c:v>-0.769449623160049</c:v>
                </c:pt>
                <c:pt idx="12">
                  <c:v>-0.787050042736772</c:v>
                </c:pt>
                <c:pt idx="13">
                  <c:v>-0.802968799662952</c:v>
                </c:pt>
                <c:pt idx="14">
                  <c:v>-0.821798947096388</c:v>
                </c:pt>
                <c:pt idx="15">
                  <c:v>-0.841334759733387</c:v>
                </c:pt>
                <c:pt idx="16">
                  <c:v>-0.85916468394729</c:v>
                </c:pt>
                <c:pt idx="17">
                  <c:v>-0.877642448230725</c:v>
                </c:pt>
                <c:pt idx="18">
                  <c:v>-0.896802556258412</c:v>
                </c:pt>
                <c:pt idx="19">
                  <c:v>-0.919277539784148</c:v>
                </c:pt>
                <c:pt idx="20">
                  <c:v>-0.937371214693597</c:v>
                </c:pt>
                <c:pt idx="21">
                  <c:v>-0.95611133529953</c:v>
                </c:pt>
                <c:pt idx="22">
                  <c:v>-0.981046469227871</c:v>
                </c:pt>
                <c:pt idx="23">
                  <c:v>-0.998597464474987</c:v>
                </c:pt>
                <c:pt idx="24">
                  <c:v>-1.022488700962137</c:v>
                </c:pt>
                <c:pt idx="25">
                  <c:v>-1.047370857842289</c:v>
                </c:pt>
                <c:pt idx="26">
                  <c:v>-1.067295060131832</c:v>
                </c:pt>
                <c:pt idx="27">
                  <c:v>-1.091001752994202</c:v>
                </c:pt>
                <c:pt idx="28">
                  <c:v>-1.115666215432857</c:v>
                </c:pt>
                <c:pt idx="29">
                  <c:v>-1.141345193788803</c:v>
                </c:pt>
                <c:pt idx="30">
                  <c:v>-1.164806965349306</c:v>
                </c:pt>
                <c:pt idx="31">
                  <c:v>-1.192545202239518</c:v>
                </c:pt>
                <c:pt idx="32">
                  <c:v>-1.214575456244755</c:v>
                </c:pt>
                <c:pt idx="33">
                  <c:v>-1.24445243850947</c:v>
                </c:pt>
                <c:pt idx="34">
                  <c:v>-1.272036812040785</c:v>
                </c:pt>
                <c:pt idx="35">
                  <c:v>-1.297042165012451</c:v>
                </c:pt>
                <c:pt idx="36">
                  <c:v>-1.326795540506684</c:v>
                </c:pt>
                <c:pt idx="37">
                  <c:v>-1.353903969311137</c:v>
                </c:pt>
                <c:pt idx="38">
                  <c:v>-1.38608709246619</c:v>
                </c:pt>
                <c:pt idx="39">
                  <c:v>-1.415562832861977</c:v>
                </c:pt>
                <c:pt idx="40">
                  <c:v>-1.446221416382579</c:v>
                </c:pt>
                <c:pt idx="41">
                  <c:v>-1.478133640464948</c:v>
                </c:pt>
                <c:pt idx="42">
                  <c:v>-1.506871425207677</c:v>
                </c:pt>
                <c:pt idx="43">
                  <c:v>-1.541264857542122</c:v>
                </c:pt>
                <c:pt idx="44">
                  <c:v>-1.577142300613346</c:v>
                </c:pt>
                <c:pt idx="45">
                  <c:v>-1.609680884224918</c:v>
                </c:pt>
                <c:pt idx="46">
                  <c:v>-1.643452254295864</c:v>
                </c:pt>
                <c:pt idx="47">
                  <c:v>-1.673301042820304</c:v>
                </c:pt>
                <c:pt idx="48">
                  <c:v>-1.714816412140445</c:v>
                </c:pt>
                <c:pt idx="49">
                  <c:v>-1.7471577394721</c:v>
                </c:pt>
                <c:pt idx="50">
                  <c:v>-1.786249050334161</c:v>
                </c:pt>
                <c:pt idx="51">
                  <c:v>-1.821024388800992</c:v>
                </c:pt>
                <c:pt idx="52">
                  <c:v>-1.86305139574609</c:v>
                </c:pt>
                <c:pt idx="53">
                  <c:v>-1.894203054271345</c:v>
                </c:pt>
                <c:pt idx="54">
                  <c:v>-1.939067476391935</c:v>
                </c:pt>
                <c:pt idx="55">
                  <c:v>-1.972343939074243</c:v>
                </c:pt>
                <c:pt idx="56">
                  <c:v>-2.013306380656881</c:v>
                </c:pt>
                <c:pt idx="57">
                  <c:v>-2.048422809157574</c:v>
                </c:pt>
                <c:pt idx="58">
                  <c:v>-2.091764369101209</c:v>
                </c:pt>
                <c:pt idx="59">
                  <c:v>-2.128831069537048</c:v>
                </c:pt>
                <c:pt idx="60">
                  <c:v>-2.174710678601448</c:v>
                </c:pt>
                <c:pt idx="61">
                  <c:v>-2.205467184199022</c:v>
                </c:pt>
                <c:pt idx="62">
                  <c:v>-2.244743666295576</c:v>
                </c:pt>
                <c:pt idx="63">
                  <c:v>-2.28473303341896</c:v>
                </c:pt>
                <c:pt idx="64">
                  <c:v>-2.31606950001592</c:v>
                </c:pt>
                <c:pt idx="65">
                  <c:v>-2.356719436685701</c:v>
                </c:pt>
                <c:pt idx="66">
                  <c:v>-2.38788919167644</c:v>
                </c:pt>
                <c:pt idx="67">
                  <c:v>-2.418454717276515</c:v>
                </c:pt>
                <c:pt idx="68">
                  <c:v>-2.459128538282811</c:v>
                </c:pt>
                <c:pt idx="69">
                  <c:v>-2.488853916956564</c:v>
                </c:pt>
                <c:pt idx="70">
                  <c:v>-2.505802975140431</c:v>
                </c:pt>
                <c:pt idx="71">
                  <c:v>-2.532313232056618</c:v>
                </c:pt>
                <c:pt idx="72">
                  <c:v>-2.557294657566514</c:v>
                </c:pt>
                <c:pt idx="73">
                  <c:v>-2.580505154919477</c:v>
                </c:pt>
                <c:pt idx="74">
                  <c:v>-2.588036904028209</c:v>
                </c:pt>
                <c:pt idx="75">
                  <c:v>-2.591678216052324</c:v>
                </c:pt>
                <c:pt idx="76">
                  <c:v>-2.605716077623358</c:v>
                </c:pt>
                <c:pt idx="77">
                  <c:v>-2.60142762889792</c:v>
                </c:pt>
                <c:pt idx="78">
                  <c:v>-2.592003934354437</c:v>
                </c:pt>
                <c:pt idx="79">
                  <c:v>-2.576981696877632</c:v>
                </c:pt>
                <c:pt idx="80">
                  <c:v>-2.555888124075354</c:v>
                </c:pt>
                <c:pt idx="81">
                  <c:v>-2.528246466827845</c:v>
                </c:pt>
                <c:pt idx="82">
                  <c:v>-2.49358271854216</c:v>
                </c:pt>
                <c:pt idx="83">
                  <c:v>-2.432662962972904</c:v>
                </c:pt>
                <c:pt idx="84">
                  <c:v>-2.381365757010876</c:v>
                </c:pt>
                <c:pt idx="85">
                  <c:v>-2.321728854846083</c:v>
                </c:pt>
                <c:pt idx="86">
                  <c:v>-2.25339352730259</c:v>
                </c:pt>
                <c:pt idx="87">
                  <c:v>-2.133816529997904</c:v>
                </c:pt>
                <c:pt idx="88">
                  <c:v>-2.06662059180602</c:v>
                </c:pt>
                <c:pt idx="89">
                  <c:v>-1.925170336051815</c:v>
                </c:pt>
                <c:pt idx="90">
                  <c:v>-1.816637522259783</c:v>
                </c:pt>
                <c:pt idx="91">
                  <c:v>-1.698944455882926</c:v>
                </c:pt>
                <c:pt idx="92">
                  <c:v>-1.525134046317042</c:v>
                </c:pt>
                <c:pt idx="93">
                  <c:v>-1.391098608921966</c:v>
                </c:pt>
                <c:pt idx="94">
                  <c:v>-1.228473099421617</c:v>
                </c:pt>
                <c:pt idx="95">
                  <c:v>-1.061151396162705</c:v>
                </c:pt>
                <c:pt idx="96">
                  <c:v>-0.914301940567895</c:v>
                </c:pt>
                <c:pt idx="97">
                  <c:v>-0.709269462264068</c:v>
                </c:pt>
                <c:pt idx="98">
                  <c:v>-0.546912370087814</c:v>
                </c:pt>
                <c:pt idx="99">
                  <c:v>-0.343782209918862</c:v>
                </c:pt>
                <c:pt idx="100">
                  <c:v>-0.120800575877816</c:v>
                </c:pt>
                <c:pt idx="101">
                  <c:v>0.128041860262876</c:v>
                </c:pt>
                <c:pt idx="102">
                  <c:v>0.408930046620897</c:v>
                </c:pt>
                <c:pt idx="103">
                  <c:v>0.727774814073436</c:v>
                </c:pt>
                <c:pt idx="104">
                  <c:v>1.051123076709034</c:v>
                </c:pt>
                <c:pt idx="105">
                  <c:v>1.499037220912473</c:v>
                </c:pt>
                <c:pt idx="106">
                  <c:v>1.913125309501642</c:v>
                </c:pt>
                <c:pt idx="107">
                  <c:v>2.417963560802741</c:v>
                </c:pt>
                <c:pt idx="108">
                  <c:v>2.969500415723049</c:v>
                </c:pt>
                <c:pt idx="109">
                  <c:v>3.510696120596497</c:v>
                </c:pt>
                <c:pt idx="110">
                  <c:v>4.191898563696738</c:v>
                </c:pt>
                <c:pt idx="111">
                  <c:v>4.788048939048067</c:v>
                </c:pt>
                <c:pt idx="112">
                  <c:v>5.395709337249707</c:v>
                </c:pt>
                <c:pt idx="113">
                  <c:v>6.12586549311135</c:v>
                </c:pt>
                <c:pt idx="114">
                  <c:v>6.661135692863982</c:v>
                </c:pt>
                <c:pt idx="115">
                  <c:v>7.363846251957451</c:v>
                </c:pt>
                <c:pt idx="116">
                  <c:v>7.905883872364659</c:v>
                </c:pt>
                <c:pt idx="117">
                  <c:v>8.406909915296376</c:v>
                </c:pt>
                <c:pt idx="118">
                  <c:v>8.860219302272567</c:v>
                </c:pt>
                <c:pt idx="119">
                  <c:v>9.324446721135563</c:v>
                </c:pt>
                <c:pt idx="120">
                  <c:v>9.666978797437613</c:v>
                </c:pt>
                <c:pt idx="121">
                  <c:v>9.95324020873132</c:v>
                </c:pt>
                <c:pt idx="122">
                  <c:v>10.18429391368888</c:v>
                </c:pt>
                <c:pt idx="123">
                  <c:v>10.36267850158728</c:v>
                </c:pt>
                <c:pt idx="124">
                  <c:v>10.49206979602464</c:v>
                </c:pt>
                <c:pt idx="125">
                  <c:v>10.57692335607878</c:v>
                </c:pt>
                <c:pt idx="126">
                  <c:v>10.56868745595964</c:v>
                </c:pt>
                <c:pt idx="127">
                  <c:v>10.58322906117801</c:v>
                </c:pt>
                <c:pt idx="128">
                  <c:v>10.56792374796159</c:v>
                </c:pt>
                <c:pt idx="129">
                  <c:v>10.47941766487444</c:v>
                </c:pt>
                <c:pt idx="130">
                  <c:v>10.37528638885297</c:v>
                </c:pt>
                <c:pt idx="131">
                  <c:v>10.25884297723357</c:v>
                </c:pt>
                <c:pt idx="132">
                  <c:v>10.17555343965731</c:v>
                </c:pt>
                <c:pt idx="133">
                  <c:v>10.03902100137639</c:v>
                </c:pt>
                <c:pt idx="134">
                  <c:v>9.85784802306859</c:v>
                </c:pt>
                <c:pt idx="135">
                  <c:v>9.71549321636823</c:v>
                </c:pt>
                <c:pt idx="136">
                  <c:v>9.57042092920526</c:v>
                </c:pt>
                <c:pt idx="137">
                  <c:v>9.388448573902152</c:v>
                </c:pt>
                <c:pt idx="138">
                  <c:v>9.243243328287991</c:v>
                </c:pt>
                <c:pt idx="139">
                  <c:v>9.064898405750707</c:v>
                </c:pt>
                <c:pt idx="140">
                  <c:v>8.890089217089418</c:v>
                </c:pt>
                <c:pt idx="141">
                  <c:v>8.749095319649645</c:v>
                </c:pt>
                <c:pt idx="142">
                  <c:v>8.550260887574967</c:v>
                </c:pt>
                <c:pt idx="143">
                  <c:v>8.38645433976035</c:v>
                </c:pt>
                <c:pt idx="144">
                  <c:v>8.19923855414831</c:v>
                </c:pt>
                <c:pt idx="145">
                  <c:v>8.044633191536533</c:v>
                </c:pt>
                <c:pt idx="146">
                  <c:v>7.868280546687276</c:v>
                </c:pt>
                <c:pt idx="147">
                  <c:v>7.722326965353181</c:v>
                </c:pt>
                <c:pt idx="148">
                  <c:v>7.53257339700302</c:v>
                </c:pt>
                <c:pt idx="149">
                  <c:v>7.396309546000175</c:v>
                </c:pt>
                <c:pt idx="150">
                  <c:v>7.219013184645777</c:v>
                </c:pt>
                <c:pt idx="151">
                  <c:v>7.070283016497633</c:v>
                </c:pt>
                <c:pt idx="152">
                  <c:v>6.905723543442133</c:v>
                </c:pt>
                <c:pt idx="153">
                  <c:v>6.767681262936108</c:v>
                </c:pt>
                <c:pt idx="154">
                  <c:v>6.595236166443009</c:v>
                </c:pt>
                <c:pt idx="155">
                  <c:v>6.468016782317449</c:v>
                </c:pt>
                <c:pt idx="156">
                  <c:v>6.326403051857019</c:v>
                </c:pt>
                <c:pt idx="157">
                  <c:v>6.190078385720837</c:v>
                </c:pt>
                <c:pt idx="158">
                  <c:v>6.041624172191655</c:v>
                </c:pt>
                <c:pt idx="159">
                  <c:v>5.8994096369035</c:v>
                </c:pt>
                <c:pt idx="160">
                  <c:v>5.779236784615004</c:v>
                </c:pt>
                <c:pt idx="161">
                  <c:v>5.647501833666036</c:v>
                </c:pt>
                <c:pt idx="162">
                  <c:v>5.521031440010547</c:v>
                </c:pt>
                <c:pt idx="163">
                  <c:v>5.399526739144384</c:v>
                </c:pt>
                <c:pt idx="164">
                  <c:v>5.268234049281935</c:v>
                </c:pt>
                <c:pt idx="165">
                  <c:v>5.156618877604703</c:v>
                </c:pt>
                <c:pt idx="166">
                  <c:v>5.035417259091024</c:v>
                </c:pt>
                <c:pt idx="167">
                  <c:v>4.932582965324559</c:v>
                </c:pt>
                <c:pt idx="168">
                  <c:v>4.820383022453877</c:v>
                </c:pt>
                <c:pt idx="169">
                  <c:v>4.699924396495141</c:v>
                </c:pt>
                <c:pt idx="170">
                  <c:v>4.60945270089531</c:v>
                </c:pt>
                <c:pt idx="171">
                  <c:v>4.497788952226078</c:v>
                </c:pt>
                <c:pt idx="172">
                  <c:v>4.402592012093558</c:v>
                </c:pt>
                <c:pt idx="173">
                  <c:v>4.299364993229914</c:v>
                </c:pt>
                <c:pt idx="174">
                  <c:v>4.20028122381152</c:v>
                </c:pt>
                <c:pt idx="175">
                  <c:v>4.10510757793581</c:v>
                </c:pt>
                <c:pt idx="176">
                  <c:v>4.024436729878338</c:v>
                </c:pt>
                <c:pt idx="177">
                  <c:v>3.925402720803398</c:v>
                </c:pt>
                <c:pt idx="178">
                  <c:v>3.8303776709369</c:v>
                </c:pt>
                <c:pt idx="179">
                  <c:v>3.759408493377666</c:v>
                </c:pt>
                <c:pt idx="180">
                  <c:v>3.660969658864322</c:v>
                </c:pt>
                <c:pt idx="181">
                  <c:v>3.586015328102542</c:v>
                </c:pt>
                <c:pt idx="182">
                  <c:v>3.513693708052126</c:v>
                </c:pt>
                <c:pt idx="183">
                  <c:v>3.425173288503202</c:v>
                </c:pt>
                <c:pt idx="184">
                  <c:v>3.349288822020384</c:v>
                </c:pt>
                <c:pt idx="185">
                  <c:v>3.276156885491456</c:v>
                </c:pt>
                <c:pt idx="186">
                  <c:v>3.205637208337251</c:v>
                </c:pt>
                <c:pt idx="187">
                  <c:v>3.128923508754988</c:v>
                </c:pt>
                <c:pt idx="188">
                  <c:v>3.055034490438546</c:v>
                </c:pt>
                <c:pt idx="189">
                  <c:v>2.992195931032627</c:v>
                </c:pt>
                <c:pt idx="190">
                  <c:v>2.923234132007215</c:v>
                </c:pt>
                <c:pt idx="191">
                  <c:v>2.8647892463722</c:v>
                </c:pt>
                <c:pt idx="192">
                  <c:v>2.792330997709229</c:v>
                </c:pt>
                <c:pt idx="193">
                  <c:v>2.730295761391687</c:v>
                </c:pt>
                <c:pt idx="194">
                  <c:v>2.670344914481796</c:v>
                </c:pt>
                <c:pt idx="195">
                  <c:v>2.60479514971066</c:v>
                </c:pt>
                <c:pt idx="196">
                  <c:v>2.556422005389017</c:v>
                </c:pt>
                <c:pt idx="197">
                  <c:v>2.494790894747265</c:v>
                </c:pt>
                <c:pt idx="198">
                  <c:v>2.435208425605724</c:v>
                </c:pt>
                <c:pt idx="199">
                  <c:v>2.377574855568401</c:v>
                </c:pt>
                <c:pt idx="200">
                  <c:v>2.328836857765628</c:v>
                </c:pt>
                <c:pt idx="201">
                  <c:v>2.274628014944976</c:v>
                </c:pt>
                <c:pt idx="202">
                  <c:v>2.222113733073055</c:v>
                </c:pt>
                <c:pt idx="203">
                  <c:v>2.171215636087918</c:v>
                </c:pt>
                <c:pt idx="204">
                  <c:v>2.121859915904635</c:v>
                </c:pt>
                <c:pt idx="205">
                  <c:v>2.073977008340647</c:v>
                </c:pt>
                <c:pt idx="206">
                  <c:v>2.02750129593495</c:v>
                </c:pt>
                <c:pt idx="207">
                  <c:v>1.97595329447373</c:v>
                </c:pt>
                <c:pt idx="208">
                  <c:v>1.93860684924148</c:v>
                </c:pt>
                <c:pt idx="209">
                  <c:v>1.883463397785688</c:v>
                </c:pt>
                <c:pt idx="210">
                  <c:v>1.848515091237492</c:v>
                </c:pt>
                <c:pt idx="211">
                  <c:v>1.79610604494254</c:v>
                </c:pt>
                <c:pt idx="212">
                  <c:v>1.763345531383592</c:v>
                </c:pt>
                <c:pt idx="213">
                  <c:v>1.713444335265074</c:v>
                </c:pt>
                <c:pt idx="214">
                  <c:v>1.676760957708795</c:v>
                </c:pt>
                <c:pt idx="215">
                  <c:v>1.641010999801971</c:v>
                </c:pt>
                <c:pt idx="216">
                  <c:v>1.594556314364926</c:v>
                </c:pt>
                <c:pt idx="217">
                  <c:v>1.560800664802904</c:v>
                </c:pt>
                <c:pt idx="218">
                  <c:v>1.522176427309927</c:v>
                </c:pt>
                <c:pt idx="219">
                  <c:v>1.484503977150189</c:v>
                </c:pt>
                <c:pt idx="220">
                  <c:v>1.447743455787154</c:v>
                </c:pt>
                <c:pt idx="221">
                  <c:v>1.41185697813992</c:v>
                </c:pt>
                <c:pt idx="222">
                  <c:v>1.382286956554286</c:v>
                </c:pt>
                <c:pt idx="223">
                  <c:v>1.34251464293126</c:v>
                </c:pt>
                <c:pt idx="224">
                  <c:v>1.309042470203437</c:v>
                </c:pt>
                <c:pt idx="225">
                  <c:v>1.276310161128499</c:v>
                </c:pt>
                <c:pt idx="226">
                  <c:v>1.244288028037538</c:v>
                </c:pt>
                <c:pt idx="227">
                  <c:v>1.21294773987117</c:v>
                </c:pt>
                <c:pt idx="228">
                  <c:v>1.182262242814833</c:v>
                </c:pt>
                <c:pt idx="229">
                  <c:v>1.15220568625383</c:v>
                </c:pt>
                <c:pt idx="230">
                  <c:v>1.117618554281608</c:v>
                </c:pt>
                <c:pt idx="231">
                  <c:v>1.093919735125197</c:v>
                </c:pt>
                <c:pt idx="232">
                  <c:v>1.060542919968508</c:v>
                </c:pt>
                <c:pt idx="233">
                  <c:v>1.032834703795224</c:v>
                </c:pt>
                <c:pt idx="234">
                  <c:v>1.000644808258999</c:v>
                </c:pt>
                <c:pt idx="235">
                  <c:v>0.978968404482965</c:v>
                </c:pt>
                <c:pt idx="236">
                  <c:v>0.947807047871967</c:v>
                </c:pt>
                <c:pt idx="237">
                  <c:v>0.922092457470268</c:v>
                </c:pt>
                <c:pt idx="238">
                  <c:v>0.891941873546321</c:v>
                </c:pt>
                <c:pt idx="239">
                  <c:v>0.871979493493331</c:v>
                </c:pt>
                <c:pt idx="240">
                  <c:v>0.842703195948859</c:v>
                </c:pt>
                <c:pt idx="241">
                  <c:v>0.818681678734004</c:v>
                </c:pt>
                <c:pt idx="242">
                  <c:v>0.790265491883025</c:v>
                </c:pt>
                <c:pt idx="243">
                  <c:v>0.767016601647763</c:v>
                </c:pt>
                <c:pt idx="244">
                  <c:v>0.744105463591695</c:v>
                </c:pt>
                <c:pt idx="245">
                  <c:v>0.721518780993155</c:v>
                </c:pt>
                <c:pt idx="246">
                  <c:v>0.694573443797371</c:v>
                </c:pt>
                <c:pt idx="247">
                  <c:v>0.672640715750027</c:v>
                </c:pt>
                <c:pt idx="248">
                  <c:v>0.646363819897683</c:v>
                </c:pt>
                <c:pt idx="249">
                  <c:v>0.629638552555623</c:v>
                </c:pt>
                <c:pt idx="250">
                  <c:v>0.603934652422538</c:v>
                </c:pt>
                <c:pt idx="251">
                  <c:v>0.578536601714485</c:v>
                </c:pt>
                <c:pt idx="252">
                  <c:v>0.562540754731214</c:v>
                </c:pt>
                <c:pt idx="253">
                  <c:v>0.537642670354456</c:v>
                </c:pt>
                <c:pt idx="254">
                  <c:v>0.513010976393104</c:v>
                </c:pt>
                <c:pt idx="255">
                  <c:v>0.497648728800892</c:v>
                </c:pt>
                <c:pt idx="256">
                  <c:v>0.473450058408494</c:v>
                </c:pt>
                <c:pt idx="257">
                  <c:v>0.453961820680606</c:v>
                </c:pt>
                <c:pt idx="258">
                  <c:v>0.430183714916413</c:v>
                </c:pt>
                <c:pt idx="259">
                  <c:v>0.411067274940464</c:v>
                </c:pt>
                <c:pt idx="260">
                  <c:v>0.392109437818033</c:v>
                </c:pt>
                <c:pt idx="261">
                  <c:v>0.368869477790593</c:v>
                </c:pt>
                <c:pt idx="262">
                  <c:v>0.354648006958175</c:v>
                </c:pt>
                <c:pt idx="263">
                  <c:v>0.331704589710257</c:v>
                </c:pt>
                <c:pt idx="264">
                  <c:v>0.308915963459528</c:v>
                </c:pt>
                <c:pt idx="265">
                  <c:v>0.295060631410132</c:v>
                </c:pt>
                <c:pt idx="266">
                  <c:v>0.272515465898456</c:v>
                </c:pt>
                <c:pt idx="267">
                  <c:v>0.2500954986188</c:v>
                </c:pt>
                <c:pt idx="268">
                  <c:v>0.23653624988268</c:v>
                </c:pt>
                <c:pt idx="269">
                  <c:v>0.214309319340887</c:v>
                </c:pt>
                <c:pt idx="270">
                  <c:v>0.196540911726866</c:v>
                </c:pt>
                <c:pt idx="271">
                  <c:v>0.174487215575158</c:v>
                </c:pt>
                <c:pt idx="272">
                  <c:v>0.161216397996818</c:v>
                </c:pt>
                <c:pt idx="273">
                  <c:v>0.139292816509326</c:v>
                </c:pt>
                <c:pt idx="274">
                  <c:v>0.12177604801427</c:v>
                </c:pt>
                <c:pt idx="275">
                  <c:v>0.0999594617082544</c:v>
                </c:pt>
                <c:pt idx="276">
                  <c:v>0.0825269033426166</c:v>
                </c:pt>
                <c:pt idx="277">
                  <c:v>0.0651227393948972</c:v>
                </c:pt>
                <c:pt idx="278">
                  <c:v>0.0477405109898288</c:v>
                </c:pt>
                <c:pt idx="279">
                  <c:v>0.0260354716196959</c:v>
                </c:pt>
                <c:pt idx="280">
                  <c:v>0.0130165343240963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10304"/>
        <c:axId val="19512352"/>
      </c:scatterChart>
      <c:valAx>
        <c:axId val="1951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512352"/>
        <c:crosses val="autoZero"/>
        <c:crossBetween val="midCat"/>
      </c:valAx>
      <c:valAx>
        <c:axId val="19512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103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 (2)'!$C$1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 (2)'!$G$1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(2)'!$G$2:$G$282</c:f>
              <c:numCache>
                <c:formatCode>General</c:formatCode>
                <c:ptCount val="281"/>
                <c:pt idx="0">
                  <c:v>1.866495462378346</c:v>
                </c:pt>
                <c:pt idx="1">
                  <c:v>1.89278909071131</c:v>
                </c:pt>
                <c:pt idx="2">
                  <c:v>1.920001860176816</c:v>
                </c:pt>
                <c:pt idx="3">
                  <c:v>1.9481781776113</c:v>
                </c:pt>
                <c:pt idx="4">
                  <c:v>1.977365345135025</c:v>
                </c:pt>
                <c:pt idx="5">
                  <c:v>2.007433449233528</c:v>
                </c:pt>
                <c:pt idx="6">
                  <c:v>2.038606560141037</c:v>
                </c:pt>
                <c:pt idx="7">
                  <c:v>2.070846095364518</c:v>
                </c:pt>
                <c:pt idx="8">
                  <c:v>2.104204409547978</c:v>
                </c:pt>
                <c:pt idx="9">
                  <c:v>2.138838268029644</c:v>
                </c:pt>
                <c:pt idx="10">
                  <c:v>2.174608245266858</c:v>
                </c:pt>
                <c:pt idx="11">
                  <c:v>2.211675955161538</c:v>
                </c:pt>
                <c:pt idx="12">
                  <c:v>2.2499987307873</c:v>
                </c:pt>
                <c:pt idx="13">
                  <c:v>2.289752724898787</c:v>
                </c:pt>
                <c:pt idx="14">
                  <c:v>2.331015171908434</c:v>
                </c:pt>
                <c:pt idx="15">
                  <c:v>2.37374720803603</c:v>
                </c:pt>
                <c:pt idx="16">
                  <c:v>2.418025406015886</c:v>
                </c:pt>
                <c:pt idx="17">
                  <c:v>2.463931642837462</c:v>
                </c:pt>
                <c:pt idx="18">
                  <c:v>2.511688131975134</c:v>
                </c:pt>
                <c:pt idx="19">
                  <c:v>2.561124419241037</c:v>
                </c:pt>
                <c:pt idx="20">
                  <c:v>2.612326952187481</c:v>
                </c:pt>
                <c:pt idx="21">
                  <c:v>2.665687405592518</c:v>
                </c:pt>
                <c:pt idx="22">
                  <c:v>2.720872270008388</c:v>
                </c:pt>
                <c:pt idx="23">
                  <c:v>2.778293728186621</c:v>
                </c:pt>
                <c:pt idx="24">
                  <c:v>2.838084803533325</c:v>
                </c:pt>
                <c:pt idx="25">
                  <c:v>2.900041016491035</c:v>
                </c:pt>
                <c:pt idx="26">
                  <c:v>2.964456550896051</c:v>
                </c:pt>
                <c:pt idx="27">
                  <c:v>3.031474525019316</c:v>
                </c:pt>
                <c:pt idx="28">
                  <c:v>3.101249129320988</c:v>
                </c:pt>
                <c:pt idx="29">
                  <c:v>3.173742258195904</c:v>
                </c:pt>
                <c:pt idx="30">
                  <c:v>3.249320458880781</c:v>
                </c:pt>
                <c:pt idx="31">
                  <c:v>3.327731410687726</c:v>
                </c:pt>
                <c:pt idx="32">
                  <c:v>3.409589291009313</c:v>
                </c:pt>
                <c:pt idx="33">
                  <c:v>3.494873793756546</c:v>
                </c:pt>
                <c:pt idx="34">
                  <c:v>3.583539076301438</c:v>
                </c:pt>
                <c:pt idx="35">
                  <c:v>3.67604036224726</c:v>
                </c:pt>
                <c:pt idx="36">
                  <c:v>3.772340319898036</c:v>
                </c:pt>
                <c:pt idx="37">
                  <c:v>3.872951691717377</c:v>
                </c:pt>
                <c:pt idx="38">
                  <c:v>3.977849069894935</c:v>
                </c:pt>
                <c:pt idx="39">
                  <c:v>4.08729164572331</c:v>
                </c:pt>
                <c:pt idx="40">
                  <c:v>4.201559250524764</c:v>
                </c:pt>
                <c:pt idx="41">
                  <c:v>4.320599598100826</c:v>
                </c:pt>
                <c:pt idx="42">
                  <c:v>4.445058041311288</c:v>
                </c:pt>
                <c:pt idx="43">
                  <c:v>4.575285812883136</c:v>
                </c:pt>
                <c:pt idx="44">
                  <c:v>4.711250014458961</c:v>
                </c:pt>
                <c:pt idx="45">
                  <c:v>4.853297242209701</c:v>
                </c:pt>
                <c:pt idx="46">
                  <c:v>5.001340324922283</c:v>
                </c:pt>
                <c:pt idx="47">
                  <c:v>5.156678478016456</c:v>
                </c:pt>
                <c:pt idx="48">
                  <c:v>5.318796474360482</c:v>
                </c:pt>
                <c:pt idx="49">
                  <c:v>5.48862102034024</c:v>
                </c:pt>
                <c:pt idx="50">
                  <c:v>5.666080835571564</c:v>
                </c:pt>
                <c:pt idx="51">
                  <c:v>5.852230912913647</c:v>
                </c:pt>
                <c:pt idx="52">
                  <c:v>6.046364422828437</c:v>
                </c:pt>
                <c:pt idx="53">
                  <c:v>6.250255366239808</c:v>
                </c:pt>
                <c:pt idx="54">
                  <c:v>6.463122988597795</c:v>
                </c:pt>
                <c:pt idx="55">
                  <c:v>6.68620497934444</c:v>
                </c:pt>
                <c:pt idx="56">
                  <c:v>6.919313652952212</c:v>
                </c:pt>
                <c:pt idx="57">
                  <c:v>7.163850914970215</c:v>
                </c:pt>
                <c:pt idx="58">
                  <c:v>7.41960919027004</c:v>
                </c:pt>
                <c:pt idx="59">
                  <c:v>7.688180125004656</c:v>
                </c:pt>
                <c:pt idx="60">
                  <c:v>7.968273260357354</c:v>
                </c:pt>
                <c:pt idx="61">
                  <c:v>8.261487058021236</c:v>
                </c:pt>
                <c:pt idx="62">
                  <c:v>8.568523229750031</c:v>
                </c:pt>
                <c:pt idx="63">
                  <c:v>8.888832657032597</c:v>
                </c:pt>
                <c:pt idx="64">
                  <c:v>9.224304033049835</c:v>
                </c:pt>
                <c:pt idx="65">
                  <c:v>9.574262461706502</c:v>
                </c:pt>
                <c:pt idx="66">
                  <c:v>9.93923558222947</c:v>
                </c:pt>
                <c:pt idx="67">
                  <c:v>10.32142434579618</c:v>
                </c:pt>
                <c:pt idx="68">
                  <c:v>10.71988657477188</c:v>
                </c:pt>
                <c:pt idx="69">
                  <c:v>11.13320515789172</c:v>
                </c:pt>
                <c:pt idx="70">
                  <c:v>11.56351689347934</c:v>
                </c:pt>
                <c:pt idx="71">
                  <c:v>12.0112371746693</c:v>
                </c:pt>
                <c:pt idx="72">
                  <c:v>12.4767315128375</c:v>
                </c:pt>
                <c:pt idx="73">
                  <c:v>12.9577770941017</c:v>
                </c:pt>
                <c:pt idx="74">
                  <c:v>13.45407187420516</c:v>
                </c:pt>
                <c:pt idx="75">
                  <c:v>13.96804211071858</c:v>
                </c:pt>
                <c:pt idx="76">
                  <c:v>14.49655301443785</c:v>
                </c:pt>
                <c:pt idx="77">
                  <c:v>15.03879367534195</c:v>
                </c:pt>
                <c:pt idx="78">
                  <c:v>15.59372947271846</c:v>
                </c:pt>
                <c:pt idx="79">
                  <c:v>16.16008004903929</c:v>
                </c:pt>
                <c:pt idx="80">
                  <c:v>16.73629825022604</c:v>
                </c:pt>
                <c:pt idx="81">
                  <c:v>17.32055089929387</c:v>
                </c:pt>
                <c:pt idx="82">
                  <c:v>17.90619916820553</c:v>
                </c:pt>
                <c:pt idx="83">
                  <c:v>18.49475784770655</c:v>
                </c:pt>
                <c:pt idx="84">
                  <c:v>19.08343363349121</c:v>
                </c:pt>
                <c:pt idx="85">
                  <c:v>19.66911706189527</c:v>
                </c:pt>
                <c:pt idx="86">
                  <c:v>20.23718034247152</c:v>
                </c:pt>
                <c:pt idx="87">
                  <c:v>20.7998854275767</c:v>
                </c:pt>
                <c:pt idx="88">
                  <c:v>21.33562751296266</c:v>
                </c:pt>
                <c:pt idx="89">
                  <c:v>21.85147178921878</c:v>
                </c:pt>
                <c:pt idx="90">
                  <c:v>22.34313878860168</c:v>
                </c:pt>
                <c:pt idx="91">
                  <c:v>22.79241514695103</c:v>
                </c:pt>
                <c:pt idx="92">
                  <c:v>23.20790196367103</c:v>
                </c:pt>
                <c:pt idx="93">
                  <c:v>23.57809342693514</c:v>
                </c:pt>
                <c:pt idx="94">
                  <c:v>23.89850140815038</c:v>
                </c:pt>
                <c:pt idx="95">
                  <c:v>24.17278727682021</c:v>
                </c:pt>
                <c:pt idx="96">
                  <c:v>24.38221801918866</c:v>
                </c:pt>
                <c:pt idx="97">
                  <c:v>24.53945278094069</c:v>
                </c:pt>
                <c:pt idx="98">
                  <c:v>24.63466592003618</c:v>
                </c:pt>
                <c:pt idx="99">
                  <c:v>24.66655046678942</c:v>
                </c:pt>
                <c:pt idx="100">
                  <c:v>24.63466592003618</c:v>
                </c:pt>
                <c:pt idx="101">
                  <c:v>24.53945278094068</c:v>
                </c:pt>
                <c:pt idx="102">
                  <c:v>24.38221801918866</c:v>
                </c:pt>
                <c:pt idx="103">
                  <c:v>24.17278727682021</c:v>
                </c:pt>
                <c:pt idx="104">
                  <c:v>23.89850140815038</c:v>
                </c:pt>
                <c:pt idx="105">
                  <c:v>23.57809342693513</c:v>
                </c:pt>
                <c:pt idx="106">
                  <c:v>23.20790196367102</c:v>
                </c:pt>
                <c:pt idx="107">
                  <c:v>22.79241514695102</c:v>
                </c:pt>
                <c:pt idx="108">
                  <c:v>22.34313878860167</c:v>
                </c:pt>
                <c:pt idx="109">
                  <c:v>21.85147178921877</c:v>
                </c:pt>
                <c:pt idx="110">
                  <c:v>21.33562751296265</c:v>
                </c:pt>
                <c:pt idx="111">
                  <c:v>20.7998854275767</c:v>
                </c:pt>
                <c:pt idx="112">
                  <c:v>20.23718034247151</c:v>
                </c:pt>
                <c:pt idx="113">
                  <c:v>19.66911706189526</c:v>
                </c:pt>
                <c:pt idx="114">
                  <c:v>19.0834336334912</c:v>
                </c:pt>
                <c:pt idx="115">
                  <c:v>18.49475784770654</c:v>
                </c:pt>
                <c:pt idx="116">
                  <c:v>17.90619916820551</c:v>
                </c:pt>
                <c:pt idx="117">
                  <c:v>17.32055089929386</c:v>
                </c:pt>
                <c:pt idx="118">
                  <c:v>16.73629825022603</c:v>
                </c:pt>
                <c:pt idx="119">
                  <c:v>16.16008004903928</c:v>
                </c:pt>
                <c:pt idx="120">
                  <c:v>15.59372947271845</c:v>
                </c:pt>
                <c:pt idx="121">
                  <c:v>15.03879367534194</c:v>
                </c:pt>
                <c:pt idx="122">
                  <c:v>14.49655301443784</c:v>
                </c:pt>
                <c:pt idx="123">
                  <c:v>13.96804211071857</c:v>
                </c:pt>
                <c:pt idx="124">
                  <c:v>13.45407187420515</c:v>
                </c:pt>
                <c:pt idx="125">
                  <c:v>12.9577770941017</c:v>
                </c:pt>
                <c:pt idx="126">
                  <c:v>12.4767315128375</c:v>
                </c:pt>
                <c:pt idx="127">
                  <c:v>12.01123717466928</c:v>
                </c:pt>
                <c:pt idx="128">
                  <c:v>11.56351689347933</c:v>
                </c:pt>
                <c:pt idx="129">
                  <c:v>11.13320515789171</c:v>
                </c:pt>
                <c:pt idx="130">
                  <c:v>10.71988657477187</c:v>
                </c:pt>
                <c:pt idx="131">
                  <c:v>10.32142434579617</c:v>
                </c:pt>
                <c:pt idx="132">
                  <c:v>9.939235582229464</c:v>
                </c:pt>
                <c:pt idx="133">
                  <c:v>9.574262461706496</c:v>
                </c:pt>
                <c:pt idx="134">
                  <c:v>9.22430403304983</c:v>
                </c:pt>
                <c:pt idx="135">
                  <c:v>8.888832657032594</c:v>
                </c:pt>
                <c:pt idx="136">
                  <c:v>8.568523229750026</c:v>
                </c:pt>
                <c:pt idx="137">
                  <c:v>8.26148705802123</c:v>
                </c:pt>
                <c:pt idx="138">
                  <c:v>7.968273260357349</c:v>
                </c:pt>
                <c:pt idx="139">
                  <c:v>7.688180125004652</c:v>
                </c:pt>
                <c:pt idx="140">
                  <c:v>7.419609190270038</c:v>
                </c:pt>
                <c:pt idx="141">
                  <c:v>7.163850914970211</c:v>
                </c:pt>
                <c:pt idx="142">
                  <c:v>6.919313652952208</c:v>
                </c:pt>
                <c:pt idx="143">
                  <c:v>6.686204979344437</c:v>
                </c:pt>
                <c:pt idx="144">
                  <c:v>6.463122988597792</c:v>
                </c:pt>
                <c:pt idx="145">
                  <c:v>6.250255366239807</c:v>
                </c:pt>
                <c:pt idx="146">
                  <c:v>6.046364422828435</c:v>
                </c:pt>
                <c:pt idx="147">
                  <c:v>5.852230912913645</c:v>
                </c:pt>
                <c:pt idx="148">
                  <c:v>5.666080835571563</c:v>
                </c:pt>
                <c:pt idx="149">
                  <c:v>5.48862102034024</c:v>
                </c:pt>
                <c:pt idx="150">
                  <c:v>5.318796474360482</c:v>
                </c:pt>
                <c:pt idx="151">
                  <c:v>5.156678478016456</c:v>
                </c:pt>
                <c:pt idx="152">
                  <c:v>5.001340324922284</c:v>
                </c:pt>
                <c:pt idx="153">
                  <c:v>4.853297242209702</c:v>
                </c:pt>
                <c:pt idx="154">
                  <c:v>4.711250014458963</c:v>
                </c:pt>
                <c:pt idx="155">
                  <c:v>4.575285812883138</c:v>
                </c:pt>
                <c:pt idx="156">
                  <c:v>4.44505804131129</c:v>
                </c:pt>
                <c:pt idx="157">
                  <c:v>4.320599598100829</c:v>
                </c:pt>
                <c:pt idx="158">
                  <c:v>4.201559250524766</c:v>
                </c:pt>
                <c:pt idx="159">
                  <c:v>4.087291645723313</c:v>
                </c:pt>
                <c:pt idx="160">
                  <c:v>3.977849069894936</c:v>
                </c:pt>
                <c:pt idx="161">
                  <c:v>3.87295169171738</c:v>
                </c:pt>
                <c:pt idx="162">
                  <c:v>3.77234031989804</c:v>
                </c:pt>
                <c:pt idx="163">
                  <c:v>3.676040362247264</c:v>
                </c:pt>
                <c:pt idx="164">
                  <c:v>3.583539076301442</c:v>
                </c:pt>
                <c:pt idx="165">
                  <c:v>3.494873793756549</c:v>
                </c:pt>
                <c:pt idx="166">
                  <c:v>3.409589291009317</c:v>
                </c:pt>
                <c:pt idx="167">
                  <c:v>3.32773141068773</c:v>
                </c:pt>
                <c:pt idx="168">
                  <c:v>3.249320458880783</c:v>
                </c:pt>
                <c:pt idx="169">
                  <c:v>3.173742258195906</c:v>
                </c:pt>
                <c:pt idx="170">
                  <c:v>3.10124912932099</c:v>
                </c:pt>
                <c:pt idx="171">
                  <c:v>3.031474525019318</c:v>
                </c:pt>
                <c:pt idx="172">
                  <c:v>2.964456550896052</c:v>
                </c:pt>
                <c:pt idx="173">
                  <c:v>2.900041016491036</c:v>
                </c:pt>
                <c:pt idx="174">
                  <c:v>2.838084803533327</c:v>
                </c:pt>
                <c:pt idx="175">
                  <c:v>2.778293728186622</c:v>
                </c:pt>
                <c:pt idx="176">
                  <c:v>2.72087227000839</c:v>
                </c:pt>
                <c:pt idx="177">
                  <c:v>2.66568740559252</c:v>
                </c:pt>
                <c:pt idx="178">
                  <c:v>2.612326952187483</c:v>
                </c:pt>
                <c:pt idx="179">
                  <c:v>2.56112441924104</c:v>
                </c:pt>
                <c:pt idx="180">
                  <c:v>2.511688131975137</c:v>
                </c:pt>
                <c:pt idx="181">
                  <c:v>2.463931642837464</c:v>
                </c:pt>
                <c:pt idx="182">
                  <c:v>2.418025406015888</c:v>
                </c:pt>
                <c:pt idx="183">
                  <c:v>2.373747208036031</c:v>
                </c:pt>
                <c:pt idx="184">
                  <c:v>2.331015171908436</c:v>
                </c:pt>
                <c:pt idx="185">
                  <c:v>2.289752724898789</c:v>
                </c:pt>
                <c:pt idx="186">
                  <c:v>2.249998730787302</c:v>
                </c:pt>
                <c:pt idx="187">
                  <c:v>2.21167595516154</c:v>
                </c:pt>
                <c:pt idx="188">
                  <c:v>2.17460824526686</c:v>
                </c:pt>
                <c:pt idx="189">
                  <c:v>2.138838268029645</c:v>
                </c:pt>
                <c:pt idx="190">
                  <c:v>2.10420440954798</c:v>
                </c:pt>
                <c:pt idx="191">
                  <c:v>2.07084609536452</c:v>
                </c:pt>
                <c:pt idx="192">
                  <c:v>2.038606560141039</c:v>
                </c:pt>
                <c:pt idx="193">
                  <c:v>2.007433449233529</c:v>
                </c:pt>
                <c:pt idx="194">
                  <c:v>1.977365345135026</c:v>
                </c:pt>
                <c:pt idx="195">
                  <c:v>1.948178177611301</c:v>
                </c:pt>
                <c:pt idx="196">
                  <c:v>1.920001860176816</c:v>
                </c:pt>
                <c:pt idx="197">
                  <c:v>1.892789090711312</c:v>
                </c:pt>
                <c:pt idx="198">
                  <c:v>1.866495462378346</c:v>
                </c:pt>
                <c:pt idx="199">
                  <c:v>1.841002000000001</c:v>
                </c:pt>
                <c:pt idx="200">
                  <c:v>1.816350380757258</c:v>
                </c:pt>
                <c:pt idx="201">
                  <c:v>1.792503430199676</c:v>
                </c:pt>
                <c:pt idx="202">
                  <c:v>1.769426130993421</c:v>
                </c:pt>
                <c:pt idx="203">
                  <c:v>1.747085470936977</c:v>
                </c:pt>
                <c:pt idx="204">
                  <c:v>1.725450303572532</c:v>
                </c:pt>
                <c:pt idx="205">
                  <c:v>1.704491220198242</c:v>
                </c:pt>
                <c:pt idx="206">
                  <c:v>1.684246317614403</c:v>
                </c:pt>
                <c:pt idx="207">
                  <c:v>1.664556178095368</c:v>
                </c:pt>
                <c:pt idx="208">
                  <c:v>1.645589656750368</c:v>
                </c:pt>
                <c:pt idx="209">
                  <c:v>1.627129799707461</c:v>
                </c:pt>
                <c:pt idx="210">
                  <c:v>1.609340434831964</c:v>
                </c:pt>
                <c:pt idx="211">
                  <c:v>1.592014827017898</c:v>
                </c:pt>
                <c:pt idx="212">
                  <c:v>1.575312034343807</c:v>
                </c:pt>
                <c:pt idx="213">
                  <c:v>1.559092013557299</c:v>
                </c:pt>
                <c:pt idx="214">
                  <c:v>1.543337123132704</c:v>
                </c:pt>
                <c:pt idx="215">
                  <c:v>1.528141332955443</c:v>
                </c:pt>
                <c:pt idx="216">
                  <c:v>1.513374119815294</c:v>
                </c:pt>
                <c:pt idx="217">
                  <c:v>1.499074004665636</c:v>
                </c:pt>
                <c:pt idx="218">
                  <c:v>1.485224065143024</c:v>
                </c:pt>
                <c:pt idx="219">
                  <c:v>1.4718082439782</c:v>
                </c:pt>
                <c:pt idx="220">
                  <c:v>1.458811296749875</c:v>
                </c:pt>
                <c:pt idx="221">
                  <c:v>1.446168562769579</c:v>
                </c:pt>
                <c:pt idx="222">
                  <c:v>1.433967396692074</c:v>
                </c:pt>
                <c:pt idx="223">
                  <c:v>1.422143752437575</c:v>
                </c:pt>
                <c:pt idx="224">
                  <c:v>1.410685186559385</c:v>
                </c:pt>
                <c:pt idx="225">
                  <c:v>1.399579857869057</c:v>
                </c:pt>
                <c:pt idx="226">
                  <c:v>1.388816493677642</c:v>
                </c:pt>
                <c:pt idx="227">
                  <c:v>1.378384358321159</c:v>
                </c:pt>
                <c:pt idx="228">
                  <c:v>1.368273223794796</c:v>
                </c:pt>
                <c:pt idx="229">
                  <c:v>1.358518215238145</c:v>
                </c:pt>
                <c:pt idx="230">
                  <c:v>1.349019734574565</c:v>
                </c:pt>
                <c:pt idx="231">
                  <c:v>1.339858148979044</c:v>
                </c:pt>
                <c:pt idx="232">
                  <c:v>1.330980189555295</c:v>
                </c:pt>
                <c:pt idx="233">
                  <c:v>1.322420609181136</c:v>
                </c:pt>
                <c:pt idx="234">
                  <c:v>1.31408575188977</c:v>
                </c:pt>
                <c:pt idx="235">
                  <c:v>1.306053403262403</c:v>
                </c:pt>
                <c:pt idx="236">
                  <c:v>1.298273878643777</c:v>
                </c:pt>
                <c:pt idx="237">
                  <c:v>1.290781522396538</c:v>
                </c:pt>
                <c:pt idx="238">
                  <c:v>1.283487702873722</c:v>
                </c:pt>
                <c:pt idx="239">
                  <c:v>1.276467916112513</c:v>
                </c:pt>
                <c:pt idx="240">
                  <c:v>1.269675491425587</c:v>
                </c:pt>
                <c:pt idx="241">
                  <c:v>1.263144365910759</c:v>
                </c:pt>
                <c:pt idx="242">
                  <c:v>1.256829216434725</c:v>
                </c:pt>
                <c:pt idx="243">
                  <c:v>1.250725096134967</c:v>
                </c:pt>
                <c:pt idx="244">
                  <c:v>1.244827279109608</c:v>
                </c:pt>
                <c:pt idx="245">
                  <c:v>1.239169324003408</c:v>
                </c:pt>
                <c:pt idx="246">
                  <c:v>1.233708245142054</c:v>
                </c:pt>
                <c:pt idx="247">
                  <c:v>1.228477447527157</c:v>
                </c:pt>
                <c:pt idx="248">
                  <c:v>1.223397780537361</c:v>
                </c:pt>
                <c:pt idx="249">
                  <c:v>1.21854024701101</c:v>
                </c:pt>
                <c:pt idx="250">
                  <c:v>1.213900537761583</c:v>
                </c:pt>
                <c:pt idx="251">
                  <c:v>1.209401661561961</c:v>
                </c:pt>
                <c:pt idx="252">
                  <c:v>1.205113593332023</c:v>
                </c:pt>
                <c:pt idx="253">
                  <c:v>1.201032623365117</c:v>
                </c:pt>
                <c:pt idx="254">
                  <c:v>1.197083658763397</c:v>
                </c:pt>
                <c:pt idx="255">
                  <c:v>1.193335785102478</c:v>
                </c:pt>
                <c:pt idx="256">
                  <c:v>1.189750427602056</c:v>
                </c:pt>
                <c:pt idx="257">
                  <c:v>1.186360368100008</c:v>
                </c:pt>
                <c:pt idx="258">
                  <c:v>1.183127725120823</c:v>
                </c:pt>
                <c:pt idx="259">
                  <c:v>1.180050331547607</c:v>
                </c:pt>
                <c:pt idx="260">
                  <c:v>1.177160873470309</c:v>
                </c:pt>
                <c:pt idx="261">
                  <c:v>1.174387798115573</c:v>
                </c:pt>
                <c:pt idx="262">
                  <c:v>1.17179862440309</c:v>
                </c:pt>
                <c:pt idx="263">
                  <c:v>1.169391251369443</c:v>
                </c:pt>
                <c:pt idx="264">
                  <c:v>1.167095317191162</c:v>
                </c:pt>
                <c:pt idx="265">
                  <c:v>1.164977887627677</c:v>
                </c:pt>
                <c:pt idx="266">
                  <c:v>1.163037267763819</c:v>
                </c:pt>
                <c:pt idx="267">
                  <c:v>1.161204108226632</c:v>
                </c:pt>
                <c:pt idx="268">
                  <c:v>1.159545149284763</c:v>
                </c:pt>
                <c:pt idx="269">
                  <c:v>1.158025342765947</c:v>
                </c:pt>
                <c:pt idx="270">
                  <c:v>1.156677389475016</c:v>
                </c:pt>
                <c:pt idx="271">
                  <c:v>1.155433027021286</c:v>
                </c:pt>
                <c:pt idx="272">
                  <c:v>1.154358749538372</c:v>
                </c:pt>
                <c:pt idx="273">
                  <c:v>1.153420220062842</c:v>
                </c:pt>
                <c:pt idx="274">
                  <c:v>1.152650304737074</c:v>
                </c:pt>
                <c:pt idx="275">
                  <c:v>1.152014980161508</c:v>
                </c:pt>
                <c:pt idx="276">
                  <c:v>1.151513850032652</c:v>
                </c:pt>
                <c:pt idx="277">
                  <c:v>1.151146602140501</c:v>
                </c:pt>
                <c:pt idx="278">
                  <c:v>1.150946373320102</c:v>
                </c:pt>
                <c:pt idx="279">
                  <c:v>1.150846282248437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'P-V (2)'!$H$1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(2)'!$H$2:$H$282</c:f>
              <c:numCache>
                <c:formatCode>General</c:formatCode>
                <c:ptCount val="281"/>
                <c:pt idx="0">
                  <c:v>1.866495462378346</c:v>
                </c:pt>
                <c:pt idx="1">
                  <c:v>1.89278909071131</c:v>
                </c:pt>
                <c:pt idx="2">
                  <c:v>1.920001860176816</c:v>
                </c:pt>
                <c:pt idx="3">
                  <c:v>1.9481781776113</c:v>
                </c:pt>
                <c:pt idx="4">
                  <c:v>1.977365345135025</c:v>
                </c:pt>
                <c:pt idx="5">
                  <c:v>2.007433449233528</c:v>
                </c:pt>
                <c:pt idx="6">
                  <c:v>2.038606560141037</c:v>
                </c:pt>
                <c:pt idx="7">
                  <c:v>2.070846095364518</c:v>
                </c:pt>
                <c:pt idx="8">
                  <c:v>2.104204409547978</c:v>
                </c:pt>
                <c:pt idx="9">
                  <c:v>2.138838268029644</c:v>
                </c:pt>
                <c:pt idx="10">
                  <c:v>2.174608245266858</c:v>
                </c:pt>
                <c:pt idx="11">
                  <c:v>2.211675955161538</c:v>
                </c:pt>
                <c:pt idx="12">
                  <c:v>2.2499987307873</c:v>
                </c:pt>
                <c:pt idx="13">
                  <c:v>2.289752724898787</c:v>
                </c:pt>
                <c:pt idx="14">
                  <c:v>2.331015171908434</c:v>
                </c:pt>
                <c:pt idx="15">
                  <c:v>2.37374720803603</c:v>
                </c:pt>
                <c:pt idx="16">
                  <c:v>2.418025406015886</c:v>
                </c:pt>
                <c:pt idx="17">
                  <c:v>2.463931642837462</c:v>
                </c:pt>
                <c:pt idx="18">
                  <c:v>2.511688131975134</c:v>
                </c:pt>
                <c:pt idx="19">
                  <c:v>2.561124419241037</c:v>
                </c:pt>
                <c:pt idx="20">
                  <c:v>2.612326952187481</c:v>
                </c:pt>
                <c:pt idx="21">
                  <c:v>2.665687405592518</c:v>
                </c:pt>
                <c:pt idx="22">
                  <c:v>2.720872270008388</c:v>
                </c:pt>
                <c:pt idx="23">
                  <c:v>2.778293728186621</c:v>
                </c:pt>
                <c:pt idx="24">
                  <c:v>2.838084803533325</c:v>
                </c:pt>
                <c:pt idx="25">
                  <c:v>2.900041016491035</c:v>
                </c:pt>
                <c:pt idx="26">
                  <c:v>2.964456550896051</c:v>
                </c:pt>
                <c:pt idx="27">
                  <c:v>3.031474525019316</c:v>
                </c:pt>
                <c:pt idx="28">
                  <c:v>3.101249129320988</c:v>
                </c:pt>
                <c:pt idx="29">
                  <c:v>3.173742258195904</c:v>
                </c:pt>
                <c:pt idx="30">
                  <c:v>3.249320458880781</c:v>
                </c:pt>
                <c:pt idx="31">
                  <c:v>3.327731410687726</c:v>
                </c:pt>
                <c:pt idx="32">
                  <c:v>3.409589291009313</c:v>
                </c:pt>
                <c:pt idx="33">
                  <c:v>3.494873793756546</c:v>
                </c:pt>
                <c:pt idx="34">
                  <c:v>3.583539076301438</c:v>
                </c:pt>
                <c:pt idx="35">
                  <c:v>3.67604036224726</c:v>
                </c:pt>
                <c:pt idx="36">
                  <c:v>3.772340319898036</c:v>
                </c:pt>
                <c:pt idx="37">
                  <c:v>3.872951691717377</c:v>
                </c:pt>
                <c:pt idx="38">
                  <c:v>3.977849069894935</c:v>
                </c:pt>
                <c:pt idx="39">
                  <c:v>4.08729164572331</c:v>
                </c:pt>
                <c:pt idx="40">
                  <c:v>4.201559250524764</c:v>
                </c:pt>
                <c:pt idx="41">
                  <c:v>4.320599598100826</c:v>
                </c:pt>
                <c:pt idx="42">
                  <c:v>4.445058041311288</c:v>
                </c:pt>
                <c:pt idx="43">
                  <c:v>4.575285812883136</c:v>
                </c:pt>
                <c:pt idx="44">
                  <c:v>4.711250014458961</c:v>
                </c:pt>
                <c:pt idx="45">
                  <c:v>4.853297242209701</c:v>
                </c:pt>
                <c:pt idx="46">
                  <c:v>5.001340324922283</c:v>
                </c:pt>
                <c:pt idx="47">
                  <c:v>5.156678478016456</c:v>
                </c:pt>
                <c:pt idx="48">
                  <c:v>5.318796474360482</c:v>
                </c:pt>
                <c:pt idx="49">
                  <c:v>5.48862102034024</c:v>
                </c:pt>
                <c:pt idx="50">
                  <c:v>5.666080835571564</c:v>
                </c:pt>
                <c:pt idx="51">
                  <c:v>5.852230912913647</c:v>
                </c:pt>
                <c:pt idx="52">
                  <c:v>6.046364422828437</c:v>
                </c:pt>
                <c:pt idx="53">
                  <c:v>6.250255366239808</c:v>
                </c:pt>
                <c:pt idx="54">
                  <c:v>6.463122988597795</c:v>
                </c:pt>
                <c:pt idx="55">
                  <c:v>6.68620497934444</c:v>
                </c:pt>
                <c:pt idx="56">
                  <c:v>6.919313652952212</c:v>
                </c:pt>
                <c:pt idx="57">
                  <c:v>7.163850914970215</c:v>
                </c:pt>
                <c:pt idx="58">
                  <c:v>7.41960919027004</c:v>
                </c:pt>
                <c:pt idx="59">
                  <c:v>7.688180125004656</c:v>
                </c:pt>
                <c:pt idx="60">
                  <c:v>7.968273260357354</c:v>
                </c:pt>
                <c:pt idx="61">
                  <c:v>8.261487058021236</c:v>
                </c:pt>
                <c:pt idx="62">
                  <c:v>8.568523229750031</c:v>
                </c:pt>
                <c:pt idx="63">
                  <c:v>8.888832657032597</c:v>
                </c:pt>
                <c:pt idx="64">
                  <c:v>9.224304033049835</c:v>
                </c:pt>
                <c:pt idx="65">
                  <c:v>9.574262461706502</c:v>
                </c:pt>
                <c:pt idx="66">
                  <c:v>9.93923558222947</c:v>
                </c:pt>
                <c:pt idx="67">
                  <c:v>10.32142434579618</c:v>
                </c:pt>
                <c:pt idx="68">
                  <c:v>10.71988657477188</c:v>
                </c:pt>
                <c:pt idx="69">
                  <c:v>11.13320515789172</c:v>
                </c:pt>
                <c:pt idx="70">
                  <c:v>11.56351689347934</c:v>
                </c:pt>
                <c:pt idx="71">
                  <c:v>12.0112371746693</c:v>
                </c:pt>
                <c:pt idx="72">
                  <c:v>12.4767315128375</c:v>
                </c:pt>
                <c:pt idx="73">
                  <c:v>12.9577770941017</c:v>
                </c:pt>
                <c:pt idx="74">
                  <c:v>13.45407187420516</c:v>
                </c:pt>
                <c:pt idx="75">
                  <c:v>13.96804211071858</c:v>
                </c:pt>
                <c:pt idx="76">
                  <c:v>14.49655301443785</c:v>
                </c:pt>
                <c:pt idx="77">
                  <c:v>15.03879367534195</c:v>
                </c:pt>
                <c:pt idx="78">
                  <c:v>15.59372947271846</c:v>
                </c:pt>
                <c:pt idx="79">
                  <c:v>16.16008004903929</c:v>
                </c:pt>
                <c:pt idx="80">
                  <c:v>16.73629825022604</c:v>
                </c:pt>
                <c:pt idx="81">
                  <c:v>17.32055089929387</c:v>
                </c:pt>
                <c:pt idx="82">
                  <c:v>17.90619916820553</c:v>
                </c:pt>
                <c:pt idx="83">
                  <c:v>18.49475784770655</c:v>
                </c:pt>
                <c:pt idx="84">
                  <c:v>19.08343363349121</c:v>
                </c:pt>
                <c:pt idx="85">
                  <c:v>19.66911706189527</c:v>
                </c:pt>
                <c:pt idx="86">
                  <c:v>20.23718034247152</c:v>
                </c:pt>
                <c:pt idx="87">
                  <c:v>20.7998854275767</c:v>
                </c:pt>
                <c:pt idx="88">
                  <c:v>21.33562751296266</c:v>
                </c:pt>
                <c:pt idx="89">
                  <c:v>21.85147178921878</c:v>
                </c:pt>
                <c:pt idx="90">
                  <c:v>22.34313878860168</c:v>
                </c:pt>
                <c:pt idx="91">
                  <c:v>22.79241514695103</c:v>
                </c:pt>
                <c:pt idx="92">
                  <c:v>23.20790196367103</c:v>
                </c:pt>
                <c:pt idx="93">
                  <c:v>23.57809342693514</c:v>
                </c:pt>
                <c:pt idx="94">
                  <c:v>23.89850140815038</c:v>
                </c:pt>
                <c:pt idx="95">
                  <c:v>24.17278727682021</c:v>
                </c:pt>
                <c:pt idx="96">
                  <c:v>24.99313923798983</c:v>
                </c:pt>
                <c:pt idx="97">
                  <c:v>25.98498667354139</c:v>
                </c:pt>
                <c:pt idx="98">
                  <c:v>27.19626855842091</c:v>
                </c:pt>
                <c:pt idx="99">
                  <c:v>28.64314094519118</c:v>
                </c:pt>
                <c:pt idx="100">
                  <c:v>30.33925293559641</c:v>
                </c:pt>
                <c:pt idx="101">
                  <c:v>32.28784432023576</c:v>
                </c:pt>
                <c:pt idx="102">
                  <c:v>34.4880132744079</c:v>
                </c:pt>
                <c:pt idx="103">
                  <c:v>36.89813861498596</c:v>
                </c:pt>
                <c:pt idx="104">
                  <c:v>39.52179164553876</c:v>
                </c:pt>
                <c:pt idx="105">
                  <c:v>42.27631876344972</c:v>
                </c:pt>
                <c:pt idx="106">
                  <c:v>45.13368643062664</c:v>
                </c:pt>
                <c:pt idx="107">
                  <c:v>48.02859703271146</c:v>
                </c:pt>
                <c:pt idx="108">
                  <c:v>50.87580814261606</c:v>
                </c:pt>
                <c:pt idx="109">
                  <c:v>53.64274038601648</c:v>
                </c:pt>
                <c:pt idx="110">
                  <c:v>56.22722637188777</c:v>
                </c:pt>
                <c:pt idx="111">
                  <c:v>58.58205505140512</c:v>
                </c:pt>
                <c:pt idx="112">
                  <c:v>60.68026835071249</c:v>
                </c:pt>
                <c:pt idx="113">
                  <c:v>62.42266491847263</c:v>
                </c:pt>
                <c:pt idx="114">
                  <c:v>63.8421172954823</c:v>
                </c:pt>
                <c:pt idx="115">
                  <c:v>64.87149093843519</c:v>
                </c:pt>
                <c:pt idx="116">
                  <c:v>65.53317611982757</c:v>
                </c:pt>
                <c:pt idx="117">
                  <c:v>65.83040834861887</c:v>
                </c:pt>
                <c:pt idx="118">
                  <c:v>65.78850846591166</c:v>
                </c:pt>
                <c:pt idx="119">
                  <c:v>65.41843159088388</c:v>
                </c:pt>
                <c:pt idx="120">
                  <c:v>64.76657694343167</c:v>
                </c:pt>
                <c:pt idx="121">
                  <c:v>63.87052172569499</c:v>
                </c:pt>
                <c:pt idx="122">
                  <c:v>62.76979259362214</c:v>
                </c:pt>
                <c:pt idx="123">
                  <c:v>61.50383065181703</c:v>
                </c:pt>
                <c:pt idx="124">
                  <c:v>60.1128147749683</c:v>
                </c:pt>
                <c:pt idx="125">
                  <c:v>58.62658236158056</c:v>
                </c:pt>
                <c:pt idx="126">
                  <c:v>57.08674739607017</c:v>
                </c:pt>
                <c:pt idx="127">
                  <c:v>55.51191973963331</c:v>
                </c:pt>
                <c:pt idx="128">
                  <c:v>53.92201330900362</c:v>
                </c:pt>
                <c:pt idx="129">
                  <c:v>52.34191786250874</c:v>
                </c:pt>
                <c:pt idx="130">
                  <c:v>50.78231543783257</c:v>
                </c:pt>
                <c:pt idx="131">
                  <c:v>49.25546783758643</c:v>
                </c:pt>
                <c:pt idx="132">
                  <c:v>47.7616268958513</c:v>
                </c:pt>
                <c:pt idx="133">
                  <c:v>46.30905317260733</c:v>
                </c:pt>
                <c:pt idx="134">
                  <c:v>44.9068726687057</c:v>
                </c:pt>
                <c:pt idx="135">
                  <c:v>43.55138363915646</c:v>
                </c:pt>
                <c:pt idx="136">
                  <c:v>42.24061946883813</c:v>
                </c:pt>
                <c:pt idx="137">
                  <c:v>40.9808726837452</c:v>
                </c:pt>
                <c:pt idx="138">
                  <c:v>39.7653054930843</c:v>
                </c:pt>
                <c:pt idx="139">
                  <c:v>38.59599315118226</c:v>
                </c:pt>
                <c:pt idx="140">
                  <c:v>37.47366523899612</c:v>
                </c:pt>
                <c:pt idx="141">
                  <c:v>36.39037553667523</c:v>
                </c:pt>
                <c:pt idx="142">
                  <c:v>35.35316950044281</c:v>
                </c:pt>
                <c:pt idx="143">
                  <c:v>34.35496608327594</c:v>
                </c:pt>
                <c:pt idx="144">
                  <c:v>33.39837983764027</c:v>
                </c:pt>
                <c:pt idx="145">
                  <c:v>32.47710763387037</c:v>
                </c:pt>
                <c:pt idx="146">
                  <c:v>31.59409392566072</c:v>
                </c:pt>
                <c:pt idx="147">
                  <c:v>30.74253916935492</c:v>
                </c:pt>
                <c:pt idx="148">
                  <c:v>29.92806195075883</c:v>
                </c:pt>
                <c:pt idx="149">
                  <c:v>28.91872438229392</c:v>
                </c:pt>
                <c:pt idx="150">
                  <c:v>27.95839744053762</c:v>
                </c:pt>
                <c:pt idx="151">
                  <c:v>27.04116932523679</c:v>
                </c:pt>
                <c:pt idx="152">
                  <c:v>26.167237703171</c:v>
                </c:pt>
                <c:pt idx="153">
                  <c:v>25.33143275583658</c:v>
                </c:pt>
                <c:pt idx="154">
                  <c:v>24.53635877036445</c:v>
                </c:pt>
                <c:pt idx="155">
                  <c:v>23.77488214497993</c:v>
                </c:pt>
                <c:pt idx="156">
                  <c:v>23.04733199052157</c:v>
                </c:pt>
                <c:pt idx="157">
                  <c:v>22.35171920904083</c:v>
                </c:pt>
                <c:pt idx="158">
                  <c:v>21.68808972642679</c:v>
                </c:pt>
                <c:pt idx="159">
                  <c:v>21.0544456984829</c:v>
                </c:pt>
                <c:pt idx="160">
                  <c:v>20.44724097525783</c:v>
                </c:pt>
                <c:pt idx="161">
                  <c:v>19.86665066124539</c:v>
                </c:pt>
                <c:pt idx="162">
                  <c:v>19.31109077389938</c:v>
                </c:pt>
                <c:pt idx="163">
                  <c:v>18.7790964414543</c:v>
                </c:pt>
                <c:pt idx="164">
                  <c:v>18.27071319756182</c:v>
                </c:pt>
                <c:pt idx="165">
                  <c:v>17.78315188070856</c:v>
                </c:pt>
                <c:pt idx="166">
                  <c:v>17.3165331853492</c:v>
                </c:pt>
                <c:pt idx="167">
                  <c:v>16.86839070880471</c:v>
                </c:pt>
                <c:pt idx="168">
                  <c:v>16.43889982242283</c:v>
                </c:pt>
                <c:pt idx="169">
                  <c:v>16.02810107973833</c:v>
                </c:pt>
                <c:pt idx="170">
                  <c:v>15.63271800632099</c:v>
                </c:pt>
                <c:pt idx="171">
                  <c:v>15.25401623677343</c:v>
                </c:pt>
                <c:pt idx="172">
                  <c:v>14.89002811369429</c:v>
                </c:pt>
                <c:pt idx="173">
                  <c:v>14.54090350511136</c:v>
                </c:pt>
                <c:pt idx="174">
                  <c:v>14.20579180087031</c:v>
                </c:pt>
                <c:pt idx="175">
                  <c:v>13.88390454470863</c:v>
                </c:pt>
                <c:pt idx="176">
                  <c:v>13.57367423047361</c:v>
                </c:pt>
                <c:pt idx="177">
                  <c:v>13.27612386289238</c:v>
                </c:pt>
                <c:pt idx="178">
                  <c:v>12.99052574632875</c:v>
                </c:pt>
                <c:pt idx="179">
                  <c:v>12.71471396929091</c:v>
                </c:pt>
                <c:pt idx="180">
                  <c:v>12.45038064108502</c:v>
                </c:pt>
                <c:pt idx="181">
                  <c:v>12.19547277905925</c:v>
                </c:pt>
                <c:pt idx="182">
                  <c:v>11.94951835110407</c:v>
                </c:pt>
                <c:pt idx="183">
                  <c:v>11.71336836744546</c:v>
                </c:pt>
                <c:pt idx="184">
                  <c:v>11.48585355948533</c:v>
                </c:pt>
                <c:pt idx="185">
                  <c:v>11.26652996345024</c:v>
                </c:pt>
                <c:pt idx="186">
                  <c:v>11.05498286830766</c:v>
                </c:pt>
                <c:pt idx="187">
                  <c:v>10.85139033512818</c:v>
                </c:pt>
                <c:pt idx="188">
                  <c:v>10.6553361616104</c:v>
                </c:pt>
                <c:pt idx="189">
                  <c:v>10.46590077693021</c:v>
                </c:pt>
                <c:pt idx="190">
                  <c:v>10.28328507224552</c:v>
                </c:pt>
                <c:pt idx="191">
                  <c:v>10.1066478887168</c:v>
                </c:pt>
                <c:pt idx="192">
                  <c:v>9.936684571813424</c:v>
                </c:pt>
                <c:pt idx="193">
                  <c:v>9.772580944985005</c:v>
                </c:pt>
                <c:pt idx="194">
                  <c:v>9.614056787032572</c:v>
                </c:pt>
                <c:pt idx="195">
                  <c:v>9.461294823334668</c:v>
                </c:pt>
                <c:pt idx="196">
                  <c:v>9.313144638924148</c:v>
                </c:pt>
                <c:pt idx="197">
                  <c:v>9.170254421902433</c:v>
                </c:pt>
                <c:pt idx="198">
                  <c:v>9.032372616481284</c:v>
                </c:pt>
                <c:pt idx="199">
                  <c:v>8.899263312774358</c:v>
                </c:pt>
                <c:pt idx="200">
                  <c:v>8.770314501566032</c:v>
                </c:pt>
                <c:pt idx="201">
                  <c:v>8.645727893637657</c:v>
                </c:pt>
                <c:pt idx="202">
                  <c:v>8.525306597441257</c:v>
                </c:pt>
                <c:pt idx="203">
                  <c:v>8.408865329678035</c:v>
                </c:pt>
                <c:pt idx="204">
                  <c:v>8.29622958642477</c:v>
                </c:pt>
                <c:pt idx="205">
                  <c:v>8.18723488372539</c:v>
                </c:pt>
                <c:pt idx="206">
                  <c:v>8.081726060994404</c:v>
                </c:pt>
                <c:pt idx="207">
                  <c:v>7.979887943196563</c:v>
                </c:pt>
                <c:pt idx="208">
                  <c:v>7.880912421512454</c:v>
                </c:pt>
                <c:pt idx="209">
                  <c:v>7.78564212320003</c:v>
                </c:pt>
                <c:pt idx="210">
                  <c:v>7.692981463790911</c:v>
                </c:pt>
                <c:pt idx="211">
                  <c:v>7.603747350008638</c:v>
                </c:pt>
                <c:pt idx="212">
                  <c:v>7.51689762195899</c:v>
                </c:pt>
                <c:pt idx="213">
                  <c:v>7.433224779925195</c:v>
                </c:pt>
                <c:pt idx="214">
                  <c:v>7.352022429212202</c:v>
                </c:pt>
                <c:pt idx="215">
                  <c:v>7.273198233784384</c:v>
                </c:pt>
                <c:pt idx="216">
                  <c:v>7.197218027946087</c:v>
                </c:pt>
                <c:pt idx="217">
                  <c:v>7.123425110354</c:v>
                </c:pt>
                <c:pt idx="218">
                  <c:v>7.052008379131586</c:v>
                </c:pt>
                <c:pt idx="219">
                  <c:v>6.982879691391388</c:v>
                </c:pt>
                <c:pt idx="220">
                  <c:v>6.915955475279977</c:v>
                </c:pt>
                <c:pt idx="221">
                  <c:v>6.851156450128664</c:v>
                </c:pt>
                <c:pt idx="222">
                  <c:v>6.788157382153648</c:v>
                </c:pt>
                <c:pt idx="223">
                  <c:v>6.727390667617794</c:v>
                </c:pt>
                <c:pt idx="224">
                  <c:v>6.668534399660034</c:v>
                </c:pt>
                <c:pt idx="225">
                  <c:v>6.611524053586414</c:v>
                </c:pt>
                <c:pt idx="226">
                  <c:v>6.556298270556607</c:v>
                </c:pt>
                <c:pt idx="227">
                  <c:v>6.502798677641406</c:v>
                </c:pt>
                <c:pt idx="228">
                  <c:v>6.450969720185397</c:v>
                </c:pt>
                <c:pt idx="229">
                  <c:v>6.400758505520148</c:v>
                </c:pt>
                <c:pt idx="230">
                  <c:v>6.352337344679873</c:v>
                </c:pt>
                <c:pt idx="231">
                  <c:v>6.305209996820697</c:v>
                </c:pt>
                <c:pt idx="232">
                  <c:v>6.259773446895624</c:v>
                </c:pt>
                <c:pt idx="233">
                  <c:v>6.215761699624846</c:v>
                </c:pt>
                <c:pt idx="234">
                  <c:v>6.173345328761631</c:v>
                </c:pt>
                <c:pt idx="235">
                  <c:v>6.132058729199117</c:v>
                </c:pt>
                <c:pt idx="236">
                  <c:v>6.092285790915749</c:v>
                </c:pt>
                <c:pt idx="237">
                  <c:v>6.0537790285627</c:v>
                </c:pt>
                <c:pt idx="238">
                  <c:v>6.016707050778826</c:v>
                </c:pt>
                <c:pt idx="239">
                  <c:v>5.980630098718645</c:v>
                </c:pt>
                <c:pt idx="240">
                  <c:v>5.945920445587416</c:v>
                </c:pt>
                <c:pt idx="241">
                  <c:v>5.912346133405951</c:v>
                </c:pt>
                <c:pt idx="242">
                  <c:v>5.88007378153933</c:v>
                </c:pt>
                <c:pt idx="243">
                  <c:v>5.848878362740104</c:v>
                </c:pt>
                <c:pt idx="244">
                  <c:v>5.8187345132423</c:v>
                </c:pt>
                <c:pt idx="245">
                  <c:v>5.789618013386148</c:v>
                </c:pt>
                <c:pt idx="246">
                  <c:v>5.761693617943118</c:v>
                </c:pt>
                <c:pt idx="247">
                  <c:v>5.734748302775232</c:v>
                </c:pt>
                <c:pt idx="248">
                  <c:v>5.708946066015963</c:v>
                </c:pt>
                <c:pt idx="249">
                  <c:v>5.683895765510241</c:v>
                </c:pt>
                <c:pt idx="250">
                  <c:v>5.659946876886778</c:v>
                </c:pt>
                <c:pt idx="251">
                  <c:v>5.637077382729893</c:v>
                </c:pt>
                <c:pt idx="252">
                  <c:v>5.614907183028777</c:v>
                </c:pt>
                <c:pt idx="253">
                  <c:v>5.593780538749802</c:v>
                </c:pt>
                <c:pt idx="254">
                  <c:v>5.573678515345678</c:v>
                </c:pt>
                <c:pt idx="255">
                  <c:v>5.554230709858118</c:v>
                </c:pt>
                <c:pt idx="256">
                  <c:v>5.535776871916037</c:v>
                </c:pt>
                <c:pt idx="257">
                  <c:v>5.518126558913887</c:v>
                </c:pt>
                <c:pt idx="258">
                  <c:v>5.50144067531102</c:v>
                </c:pt>
                <c:pt idx="259">
                  <c:v>5.485532319005277</c:v>
                </c:pt>
                <c:pt idx="260">
                  <c:v>5.47039044589141</c:v>
                </c:pt>
                <c:pt idx="261">
                  <c:v>5.456175486003702</c:v>
                </c:pt>
                <c:pt idx="262">
                  <c:v>5.442535093482584</c:v>
                </c:pt>
                <c:pt idx="263">
                  <c:v>5.429801071476484</c:v>
                </c:pt>
                <c:pt idx="264">
                  <c:v>5.417962725467112</c:v>
                </c:pt>
                <c:pt idx="265">
                  <c:v>5.406673776167281</c:v>
                </c:pt>
                <c:pt idx="266">
                  <c:v>5.396263728540052</c:v>
                </c:pt>
                <c:pt idx="267">
                  <c:v>5.386723959943221</c:v>
                </c:pt>
                <c:pt idx="268">
                  <c:v>5.377713345019342</c:v>
                </c:pt>
                <c:pt idx="269">
                  <c:v>5.369559738169607</c:v>
                </c:pt>
                <c:pt idx="270">
                  <c:v>5.362090678414109</c:v>
                </c:pt>
                <c:pt idx="271">
                  <c:v>5.355466690914104</c:v>
                </c:pt>
                <c:pt idx="272">
                  <c:v>5.349352180052685</c:v>
                </c:pt>
                <c:pt idx="273">
                  <c:v>5.344073752340786</c:v>
                </c:pt>
                <c:pt idx="274">
                  <c:v>5.339462564569782</c:v>
                </c:pt>
                <c:pt idx="275">
                  <c:v>5.335679984453628</c:v>
                </c:pt>
                <c:pt idx="276">
                  <c:v>5.332558762921511</c:v>
                </c:pt>
                <c:pt idx="277">
                  <c:v>5.330096886100099</c:v>
                </c:pt>
                <c:pt idx="278">
                  <c:v>5.328292767529121</c:v>
                </c:pt>
                <c:pt idx="279">
                  <c:v>5.327309151061913</c:v>
                </c:pt>
                <c:pt idx="280">
                  <c:v>5.326817461411142</c:v>
                </c:pt>
              </c:numCache>
            </c:numRef>
          </c:yVal>
          <c:smooth val="1"/>
        </c:ser>
        <c:ser>
          <c:idx val="3"/>
          <c:order val="3"/>
          <c:tx>
            <c:v>Malc</c:v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9237584"/>
        <c:axId val="-34733824"/>
      </c:scatterChart>
      <c:valAx>
        <c:axId val="-79237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34733824"/>
        <c:crosses val="autoZero"/>
        <c:crossBetween val="midCat"/>
      </c:valAx>
      <c:valAx>
        <c:axId val="-34733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792375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Temperatures</a:t>
            </a:r>
          </a:p>
        </c:rich>
      </c:tx>
      <c:layout>
        <c:manualLayout>
          <c:xMode val="edge"/>
          <c:yMode val="edge"/>
          <c:x val="0.592869980090756"/>
          <c:y val="0.053120849933598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 (2)'!$M$1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(2)'!$M$2:$M$282</c:f>
              <c:numCache>
                <c:formatCode>General</c:formatCode>
                <c:ptCount val="281"/>
                <c:pt idx="0">
                  <c:v>384.2796800000743</c:v>
                </c:pt>
                <c:pt idx="1">
                  <c:v>385.4975841494853</c:v>
                </c:pt>
                <c:pt idx="2">
                  <c:v>386.7579762403099</c:v>
                </c:pt>
                <c:pt idx="3">
                  <c:v>388.0491958225486</c:v>
                </c:pt>
                <c:pt idx="4">
                  <c:v>389.372327567211</c:v>
                </c:pt>
                <c:pt idx="5">
                  <c:v>390.6934143733782</c:v>
                </c:pt>
                <c:pt idx="6">
                  <c:v>392.0753741380969</c:v>
                </c:pt>
                <c:pt idx="7">
                  <c:v>393.4744604412365</c:v>
                </c:pt>
                <c:pt idx="8">
                  <c:v>394.9054151108492</c:v>
                </c:pt>
                <c:pt idx="9">
                  <c:v>396.3881028603137</c:v>
                </c:pt>
                <c:pt idx="10">
                  <c:v>397.8718379807884</c:v>
                </c:pt>
                <c:pt idx="11">
                  <c:v>399.405626174796</c:v>
                </c:pt>
                <c:pt idx="12">
                  <c:v>400.9565708471958</c:v>
                </c:pt>
                <c:pt idx="13">
                  <c:v>402.5606596216337</c:v>
                </c:pt>
                <c:pt idx="14">
                  <c:v>404.2043492492443</c:v>
                </c:pt>
                <c:pt idx="15">
                  <c:v>405.8684190486366</c:v>
                </c:pt>
                <c:pt idx="16">
                  <c:v>407.569801152457</c:v>
                </c:pt>
                <c:pt idx="17">
                  <c:v>409.3099345976512</c:v>
                </c:pt>
                <c:pt idx="18">
                  <c:v>411.1123661474206</c:v>
                </c:pt>
                <c:pt idx="19">
                  <c:v>412.9176760120234</c:v>
                </c:pt>
                <c:pt idx="20">
                  <c:v>414.7607261302797</c:v>
                </c:pt>
                <c:pt idx="21">
                  <c:v>416.6897355449132</c:v>
                </c:pt>
                <c:pt idx="22">
                  <c:v>418.6004997338912</c:v>
                </c:pt>
                <c:pt idx="23">
                  <c:v>420.5963205646251</c:v>
                </c:pt>
                <c:pt idx="24">
                  <c:v>422.6430716291434</c:v>
                </c:pt>
                <c:pt idx="25">
                  <c:v>424.6920429207085</c:v>
                </c:pt>
                <c:pt idx="26">
                  <c:v>426.8085585615754</c:v>
                </c:pt>
                <c:pt idx="27">
                  <c:v>428.975363894798</c:v>
                </c:pt>
                <c:pt idx="28">
                  <c:v>431.1946277894155</c:v>
                </c:pt>
                <c:pt idx="29">
                  <c:v>433.4407348142886</c:v>
                </c:pt>
                <c:pt idx="30">
                  <c:v>435.764803911368</c:v>
                </c:pt>
                <c:pt idx="31">
                  <c:v>438.0897508664156</c:v>
                </c:pt>
                <c:pt idx="32">
                  <c:v>440.5203678222184</c:v>
                </c:pt>
                <c:pt idx="33">
                  <c:v>442.9845830162556</c:v>
                </c:pt>
                <c:pt idx="34">
                  <c:v>445.4759010162849</c:v>
                </c:pt>
                <c:pt idx="35">
                  <c:v>448.0518495260116</c:v>
                </c:pt>
                <c:pt idx="36">
                  <c:v>450.6581588788296</c:v>
                </c:pt>
                <c:pt idx="37">
                  <c:v>453.3555586550313</c:v>
                </c:pt>
                <c:pt idx="38">
                  <c:v>456.0870612841157</c:v>
                </c:pt>
                <c:pt idx="39">
                  <c:v>458.8808336439409</c:v>
                </c:pt>
                <c:pt idx="40">
                  <c:v>461.739551098318</c:v>
                </c:pt>
                <c:pt idx="41">
                  <c:v>464.6279037734254</c:v>
                </c:pt>
                <c:pt idx="42">
                  <c:v>467.6150754887321</c:v>
                </c:pt>
                <c:pt idx="43">
                  <c:v>470.6756903344603</c:v>
                </c:pt>
                <c:pt idx="44">
                  <c:v>473.7715054012672</c:v>
                </c:pt>
                <c:pt idx="45">
                  <c:v>476.9353404767214</c:v>
                </c:pt>
                <c:pt idx="46">
                  <c:v>480.1257042570543</c:v>
                </c:pt>
                <c:pt idx="47">
                  <c:v>483.4676686352092</c:v>
                </c:pt>
                <c:pt idx="48">
                  <c:v>486.8053108452864</c:v>
                </c:pt>
                <c:pt idx="49">
                  <c:v>490.2572847169505</c:v>
                </c:pt>
                <c:pt idx="50">
                  <c:v>493.741777234375</c:v>
                </c:pt>
                <c:pt idx="51">
                  <c:v>497.349096143819</c:v>
                </c:pt>
                <c:pt idx="52">
                  <c:v>500.9385608895007</c:v>
                </c:pt>
                <c:pt idx="53">
                  <c:v>504.6991364739498</c:v>
                </c:pt>
                <c:pt idx="54">
                  <c:v>508.4407964649722</c:v>
                </c:pt>
                <c:pt idx="55">
                  <c:v>512.3062764863852</c:v>
                </c:pt>
                <c:pt idx="56">
                  <c:v>516.1945651468723</c:v>
                </c:pt>
                <c:pt idx="57">
                  <c:v>520.2144399931735</c:v>
                </c:pt>
                <c:pt idx="58">
                  <c:v>524.2576538782357</c:v>
                </c:pt>
                <c:pt idx="59">
                  <c:v>528.4408195522105</c:v>
                </c:pt>
                <c:pt idx="60">
                  <c:v>532.5769278200058</c:v>
                </c:pt>
                <c:pt idx="61">
                  <c:v>536.8394515019091</c:v>
                </c:pt>
                <c:pt idx="62">
                  <c:v>541.1772761655135</c:v>
                </c:pt>
                <c:pt idx="63">
                  <c:v>545.5124546314714</c:v>
                </c:pt>
                <c:pt idx="64">
                  <c:v>549.9817645252483</c:v>
                </c:pt>
                <c:pt idx="65">
                  <c:v>554.4425944403939</c:v>
                </c:pt>
                <c:pt idx="66">
                  <c:v>558.9534182528236</c:v>
                </c:pt>
                <c:pt idx="67">
                  <c:v>563.6037455162125</c:v>
                </c:pt>
                <c:pt idx="68">
                  <c:v>568.2332355937446</c:v>
                </c:pt>
                <c:pt idx="69">
                  <c:v>572.8073172873611</c:v>
                </c:pt>
                <c:pt idx="70">
                  <c:v>577.4925027748591</c:v>
                </c:pt>
                <c:pt idx="71">
                  <c:v>582.2117533501138</c:v>
                </c:pt>
                <c:pt idx="72">
                  <c:v>586.9603584585692</c:v>
                </c:pt>
                <c:pt idx="73">
                  <c:v>591.6176647278933</c:v>
                </c:pt>
                <c:pt idx="74">
                  <c:v>596.2559291290644</c:v>
                </c:pt>
                <c:pt idx="75">
                  <c:v>600.9891302828081</c:v>
                </c:pt>
                <c:pt idx="76">
                  <c:v>605.5926091259112</c:v>
                </c:pt>
                <c:pt idx="77">
                  <c:v>610.1458335883022</c:v>
                </c:pt>
                <c:pt idx="78">
                  <c:v>614.635877213151</c:v>
                </c:pt>
                <c:pt idx="79">
                  <c:v>619.0489074768105</c:v>
                </c:pt>
                <c:pt idx="80">
                  <c:v>623.3702122111892</c:v>
                </c:pt>
                <c:pt idx="81">
                  <c:v>627.5842450309494</c:v>
                </c:pt>
                <c:pt idx="82">
                  <c:v>631.5158714856638</c:v>
                </c:pt>
                <c:pt idx="83">
                  <c:v>635.4224559306712</c:v>
                </c:pt>
                <c:pt idx="84">
                  <c:v>639.1687559417764</c:v>
                </c:pt>
                <c:pt idx="85">
                  <c:v>642.736913083912</c:v>
                </c:pt>
                <c:pt idx="86">
                  <c:v>645.7511186791831</c:v>
                </c:pt>
                <c:pt idx="87">
                  <c:v>648.998378198653</c:v>
                </c:pt>
                <c:pt idx="88">
                  <c:v>651.4979999519297</c:v>
                </c:pt>
                <c:pt idx="89">
                  <c:v>654.0264964682411</c:v>
                </c:pt>
                <c:pt idx="90">
                  <c:v>656.2850951650608</c:v>
                </c:pt>
                <c:pt idx="91">
                  <c:v>657.858745209559</c:v>
                </c:pt>
                <c:pt idx="92">
                  <c:v>659.4363203258654</c:v>
                </c:pt>
                <c:pt idx="93">
                  <c:v>660.4964859417248</c:v>
                </c:pt>
                <c:pt idx="94">
                  <c:v>661.184965420956</c:v>
                </c:pt>
                <c:pt idx="95">
                  <c:v>661.7060598199896</c:v>
                </c:pt>
                <c:pt idx="96">
                  <c:v>661.4708603900638</c:v>
                </c:pt>
                <c:pt idx="97">
                  <c:v>661.2315348297587</c:v>
                </c:pt>
                <c:pt idx="98">
                  <c:v>660.4471420408281</c:v>
                </c:pt>
                <c:pt idx="99">
                  <c:v>659.289370852306</c:v>
                </c:pt>
                <c:pt idx="100">
                  <c:v>657.7671637824834</c:v>
                </c:pt>
                <c:pt idx="101">
                  <c:v>655.8922945787991</c:v>
                </c:pt>
                <c:pt idx="102">
                  <c:v>653.6790983754438</c:v>
                </c:pt>
                <c:pt idx="103">
                  <c:v>651.3514940552952</c:v>
                </c:pt>
                <c:pt idx="104">
                  <c:v>648.348000007278</c:v>
                </c:pt>
                <c:pt idx="105">
                  <c:v>645.4269059226654</c:v>
                </c:pt>
                <c:pt idx="106">
                  <c:v>642.078580379503</c:v>
                </c:pt>
                <c:pt idx="107">
                  <c:v>638.4871684954959</c:v>
                </c:pt>
                <c:pt idx="108">
                  <c:v>634.8646788645339</c:v>
                </c:pt>
                <c:pt idx="109">
                  <c:v>630.700244776847</c:v>
                </c:pt>
                <c:pt idx="110">
                  <c:v>626.6914628796112</c:v>
                </c:pt>
                <c:pt idx="111">
                  <c:v>622.5519417804463</c:v>
                </c:pt>
                <c:pt idx="112">
                  <c:v>617.9561632193074</c:v>
                </c:pt>
                <c:pt idx="113">
                  <c:v>613.7161244573594</c:v>
                </c:pt>
                <c:pt idx="114">
                  <c:v>608.9360478349075</c:v>
                </c:pt>
                <c:pt idx="115">
                  <c:v>604.3618292505054</c:v>
                </c:pt>
                <c:pt idx="116">
                  <c:v>599.7391908498894</c:v>
                </c:pt>
                <c:pt idx="117">
                  <c:v>595.0803509366456</c:v>
                </c:pt>
                <c:pt idx="118">
                  <c:v>590.2558033478343</c:v>
                </c:pt>
                <c:pt idx="119">
                  <c:v>585.5363201888393</c:v>
                </c:pt>
                <c:pt idx="120">
                  <c:v>580.8134095866203</c:v>
                </c:pt>
                <c:pt idx="121">
                  <c:v>576.0954627847314</c:v>
                </c:pt>
                <c:pt idx="122">
                  <c:v>571.39003175503</c:v>
                </c:pt>
                <c:pt idx="123">
                  <c:v>566.7038780653466</c:v>
                </c:pt>
                <c:pt idx="124">
                  <c:v>562.0430237141713</c:v>
                </c:pt>
                <c:pt idx="125">
                  <c:v>557.5214567979309</c:v>
                </c:pt>
                <c:pt idx="126">
                  <c:v>552.9422772702634</c:v>
                </c:pt>
                <c:pt idx="127">
                  <c:v>548.4011675895655</c:v>
                </c:pt>
                <c:pt idx="128">
                  <c:v>543.9987238528588</c:v>
                </c:pt>
                <c:pt idx="129">
                  <c:v>539.6515613772427</c:v>
                </c:pt>
                <c:pt idx="130">
                  <c:v>535.3608408717359</c:v>
                </c:pt>
                <c:pt idx="131">
                  <c:v>531.0409092667388</c:v>
                </c:pt>
                <c:pt idx="132">
                  <c:v>526.8529619996386</c:v>
                </c:pt>
                <c:pt idx="133">
                  <c:v>522.804799336715</c:v>
                </c:pt>
                <c:pt idx="134">
                  <c:v>518.7477676346591</c:v>
                </c:pt>
                <c:pt idx="135">
                  <c:v>514.7495652665897</c:v>
                </c:pt>
                <c:pt idx="136">
                  <c:v>510.8820685429416</c:v>
                </c:pt>
                <c:pt idx="137">
                  <c:v>507.0119168417107</c:v>
                </c:pt>
                <c:pt idx="138">
                  <c:v>503.2662342339808</c:v>
                </c:pt>
                <c:pt idx="139">
                  <c:v>499.5854102740601</c:v>
                </c:pt>
                <c:pt idx="140">
                  <c:v>495.9057676696551</c:v>
                </c:pt>
                <c:pt idx="141">
                  <c:v>492.4014769560852</c:v>
                </c:pt>
                <c:pt idx="142">
                  <c:v>488.9075757388166</c:v>
                </c:pt>
                <c:pt idx="143">
                  <c:v>485.5294199019071</c:v>
                </c:pt>
                <c:pt idx="144">
                  <c:v>482.1618339510522</c:v>
                </c:pt>
                <c:pt idx="145">
                  <c:v>478.9032139546092</c:v>
                </c:pt>
                <c:pt idx="146">
                  <c:v>475.6552441109167</c:v>
                </c:pt>
                <c:pt idx="147">
                  <c:v>472.5592340030396</c:v>
                </c:pt>
                <c:pt idx="148">
                  <c:v>469.4322374844614</c:v>
                </c:pt>
                <c:pt idx="149">
                  <c:v>466.4478801611604</c:v>
                </c:pt>
                <c:pt idx="150">
                  <c:v>463.4794490597422</c:v>
                </c:pt>
                <c:pt idx="151">
                  <c:v>460.6073509943246</c:v>
                </c:pt>
                <c:pt idx="152">
                  <c:v>457.7499897304488</c:v>
                </c:pt>
                <c:pt idx="153">
                  <c:v>455.0239680227988</c:v>
                </c:pt>
                <c:pt idx="154">
                  <c:v>452.2772065422914</c:v>
                </c:pt>
                <c:pt idx="155">
                  <c:v>449.6150530339694</c:v>
                </c:pt>
                <c:pt idx="156">
                  <c:v>447.0027770474632</c:v>
                </c:pt>
                <c:pt idx="157">
                  <c:v>444.4752266117812</c:v>
                </c:pt>
                <c:pt idx="158">
                  <c:v>441.9992782647516</c:v>
                </c:pt>
                <c:pt idx="159">
                  <c:v>439.5384729234845</c:v>
                </c:pt>
                <c:pt idx="160">
                  <c:v>437.1544310938247</c:v>
                </c:pt>
                <c:pt idx="161">
                  <c:v>434.8168555130043</c:v>
                </c:pt>
                <c:pt idx="162">
                  <c:v>432.5241054737456</c:v>
                </c:pt>
                <c:pt idx="163">
                  <c:v>430.305736998763</c:v>
                </c:pt>
                <c:pt idx="164">
                  <c:v>428.103242403114</c:v>
                </c:pt>
                <c:pt idx="165">
                  <c:v>425.9704771563891</c:v>
                </c:pt>
                <c:pt idx="166">
                  <c:v>423.8519042676364</c:v>
                </c:pt>
                <c:pt idx="167">
                  <c:v>421.7988397712906</c:v>
                </c:pt>
                <c:pt idx="168">
                  <c:v>419.8135674266794</c:v>
                </c:pt>
                <c:pt idx="169">
                  <c:v>417.8173607226059</c:v>
                </c:pt>
                <c:pt idx="170">
                  <c:v>415.9070291221302</c:v>
                </c:pt>
                <c:pt idx="171">
                  <c:v>414.0111070147473</c:v>
                </c:pt>
                <c:pt idx="172">
                  <c:v>412.175122268036</c:v>
                </c:pt>
                <c:pt idx="173">
                  <c:v>410.3765807997861</c:v>
                </c:pt>
                <c:pt idx="174">
                  <c:v>408.6141467330436</c:v>
                </c:pt>
                <c:pt idx="175">
                  <c:v>406.8629486782352</c:v>
                </c:pt>
                <c:pt idx="176">
                  <c:v>405.1879677010518</c:v>
                </c:pt>
                <c:pt idx="177">
                  <c:v>403.5492371425623</c:v>
                </c:pt>
                <c:pt idx="178">
                  <c:v>401.9010299408959</c:v>
                </c:pt>
                <c:pt idx="179">
                  <c:v>400.344862159094</c:v>
                </c:pt>
                <c:pt idx="180">
                  <c:v>398.7822399330552</c:v>
                </c:pt>
                <c:pt idx="181">
                  <c:v>397.2477557784678</c:v>
                </c:pt>
                <c:pt idx="182">
                  <c:v>395.781679029573</c:v>
                </c:pt>
                <c:pt idx="183">
                  <c:v>394.328437356198</c:v>
                </c:pt>
                <c:pt idx="184">
                  <c:v>392.903808096647</c:v>
                </c:pt>
                <c:pt idx="185">
                  <c:v>391.5068611016454</c:v>
                </c:pt>
                <c:pt idx="186">
                  <c:v>390.155878756002</c:v>
                </c:pt>
                <c:pt idx="187">
                  <c:v>388.8340088856068</c:v>
                </c:pt>
                <c:pt idx="188">
                  <c:v>387.5217585803449</c:v>
                </c:pt>
                <c:pt idx="189">
                  <c:v>386.2518990340077</c:v>
                </c:pt>
                <c:pt idx="190">
                  <c:v>384.9905736982051</c:v>
                </c:pt>
                <c:pt idx="191">
                  <c:v>383.7872022990447</c:v>
                </c:pt>
                <c:pt idx="192">
                  <c:v>382.5943744947949</c:v>
                </c:pt>
                <c:pt idx="193">
                  <c:v>381.4256380891586</c:v>
                </c:pt>
                <c:pt idx="194">
                  <c:v>380.2971464233331</c:v>
                </c:pt>
                <c:pt idx="195">
                  <c:v>379.1609551535978</c:v>
                </c:pt>
                <c:pt idx="196">
                  <c:v>378.0766134441245</c:v>
                </c:pt>
                <c:pt idx="197">
                  <c:v>377.016482862362</c:v>
                </c:pt>
                <c:pt idx="198">
                  <c:v>375.9798480740494</c:v>
                </c:pt>
                <c:pt idx="199">
                  <c:v>374.9502926116642</c:v>
                </c:pt>
                <c:pt idx="200">
                  <c:v>373.9556603025528</c:v>
                </c:pt>
                <c:pt idx="201">
                  <c:v>372.9826315910245</c:v>
                </c:pt>
                <c:pt idx="202">
                  <c:v>372.0306047758388</c:v>
                </c:pt>
                <c:pt idx="203">
                  <c:v>371.099003682514</c:v>
                </c:pt>
                <c:pt idx="204">
                  <c:v>370.1872763055685</c:v>
                </c:pt>
                <c:pt idx="205">
                  <c:v>369.2948935388765</c:v>
                </c:pt>
                <c:pt idx="206">
                  <c:v>368.4357606878996</c:v>
                </c:pt>
                <c:pt idx="207">
                  <c:v>367.5690817926665</c:v>
                </c:pt>
                <c:pt idx="208">
                  <c:v>366.7599124046014</c:v>
                </c:pt>
                <c:pt idx="209">
                  <c:v>365.9314978102348</c:v>
                </c:pt>
                <c:pt idx="210">
                  <c:v>365.1587865276012</c:v>
                </c:pt>
                <c:pt idx="211">
                  <c:v>364.366745128465</c:v>
                </c:pt>
                <c:pt idx="212">
                  <c:v>363.628729115486</c:v>
                </c:pt>
                <c:pt idx="213">
                  <c:v>362.884677986946</c:v>
                </c:pt>
                <c:pt idx="214">
                  <c:v>362.155880635203</c:v>
                </c:pt>
                <c:pt idx="215">
                  <c:v>361.4681854520334</c:v>
                </c:pt>
                <c:pt idx="216">
                  <c:v>360.7739843119364</c:v>
                </c:pt>
                <c:pt idx="217">
                  <c:v>360.1067994496994</c:v>
                </c:pt>
                <c:pt idx="218">
                  <c:v>359.4558747474737</c:v>
                </c:pt>
                <c:pt idx="219">
                  <c:v>358.8208589493603</c:v>
                </c:pt>
                <c:pt idx="220">
                  <c:v>358.2014146924212</c:v>
                </c:pt>
                <c:pt idx="221">
                  <c:v>357.5848100345947</c:v>
                </c:pt>
                <c:pt idx="222">
                  <c:v>357.0054019984615</c:v>
                </c:pt>
                <c:pt idx="223">
                  <c:v>356.430797112879</c:v>
                </c:pt>
                <c:pt idx="224">
                  <c:v>355.8705406118112</c:v>
                </c:pt>
                <c:pt idx="225">
                  <c:v>355.3243558744614</c:v>
                </c:pt>
                <c:pt idx="226">
                  <c:v>354.7919768991518</c:v>
                </c:pt>
                <c:pt idx="227">
                  <c:v>354.2731478600818</c:v>
                </c:pt>
                <c:pt idx="228">
                  <c:v>353.7676226884698</c:v>
                </c:pt>
                <c:pt idx="229">
                  <c:v>353.2868340126768</c:v>
                </c:pt>
                <c:pt idx="230">
                  <c:v>352.7979630186316</c:v>
                </c:pt>
                <c:pt idx="231">
                  <c:v>352.342461974862</c:v>
                </c:pt>
                <c:pt idx="232">
                  <c:v>351.8901715756848</c:v>
                </c:pt>
                <c:pt idx="233">
                  <c:v>351.4614282640858</c:v>
                </c:pt>
                <c:pt idx="234">
                  <c:v>351.0243019640197</c:v>
                </c:pt>
                <c:pt idx="235">
                  <c:v>350.6191964785261</c:v>
                </c:pt>
                <c:pt idx="236">
                  <c:v>350.2167546470604</c:v>
                </c:pt>
                <c:pt idx="237">
                  <c:v>349.8368393434803</c:v>
                </c:pt>
                <c:pt idx="238">
                  <c:v>349.4482985689381</c:v>
                </c:pt>
                <c:pt idx="239">
                  <c:v>349.0906172200311</c:v>
                </c:pt>
                <c:pt idx="240">
                  <c:v>348.7351401657659</c:v>
                </c:pt>
                <c:pt idx="241">
                  <c:v>348.4013159524897</c:v>
                </c:pt>
                <c:pt idx="242">
                  <c:v>348.0694857796765</c:v>
                </c:pt>
                <c:pt idx="243">
                  <c:v>347.7481493128377</c:v>
                </c:pt>
                <c:pt idx="244">
                  <c:v>347.4371786093542</c:v>
                </c:pt>
                <c:pt idx="245">
                  <c:v>347.1471168499905</c:v>
                </c:pt>
                <c:pt idx="246">
                  <c:v>346.858700125809</c:v>
                </c:pt>
                <c:pt idx="247">
                  <c:v>346.5908568926759</c:v>
                </c:pt>
                <c:pt idx="248">
                  <c:v>346.3139659473258</c:v>
                </c:pt>
                <c:pt idx="249">
                  <c:v>346.0657081789288</c:v>
                </c:pt>
                <c:pt idx="250">
                  <c:v>345.8292619923043</c:v>
                </c:pt>
                <c:pt idx="251">
                  <c:v>345.5836825815306</c:v>
                </c:pt>
                <c:pt idx="252">
                  <c:v>345.3662313570038</c:v>
                </c:pt>
                <c:pt idx="253">
                  <c:v>345.1603010803254</c:v>
                </c:pt>
                <c:pt idx="254">
                  <c:v>344.945168079791</c:v>
                </c:pt>
                <c:pt idx="255">
                  <c:v>344.7577251456444</c:v>
                </c:pt>
                <c:pt idx="256">
                  <c:v>344.5713014553593</c:v>
                </c:pt>
                <c:pt idx="257">
                  <c:v>344.4041936288813</c:v>
                </c:pt>
                <c:pt idx="258">
                  <c:v>344.2380140728384</c:v>
                </c:pt>
                <c:pt idx="259">
                  <c:v>344.0807923836389</c:v>
                </c:pt>
                <c:pt idx="260">
                  <c:v>343.9426212083675</c:v>
                </c:pt>
                <c:pt idx="261">
                  <c:v>343.7951414863579</c:v>
                </c:pt>
                <c:pt idx="262">
                  <c:v>343.6745694934964</c:v>
                </c:pt>
                <c:pt idx="263">
                  <c:v>343.5648443816457</c:v>
                </c:pt>
                <c:pt idx="264">
                  <c:v>343.4457841506346</c:v>
                </c:pt>
                <c:pt idx="265">
                  <c:v>343.3533895114791</c:v>
                </c:pt>
                <c:pt idx="266">
                  <c:v>343.2717180203339</c:v>
                </c:pt>
                <c:pt idx="267">
                  <c:v>343.1806957861937</c:v>
                </c:pt>
                <c:pt idx="268">
                  <c:v>343.116150845764</c:v>
                </c:pt>
                <c:pt idx="269">
                  <c:v>343.0522459471787</c:v>
                </c:pt>
                <c:pt idx="270">
                  <c:v>343.0068368175572</c:v>
                </c:pt>
                <c:pt idx="271">
                  <c:v>342.9520731439493</c:v>
                </c:pt>
                <c:pt idx="272">
                  <c:v>342.9236164454724</c:v>
                </c:pt>
                <c:pt idx="273">
                  <c:v>342.895767545375</c:v>
                </c:pt>
                <c:pt idx="274">
                  <c:v>342.8863246737346</c:v>
                </c:pt>
                <c:pt idx="275">
                  <c:v>342.8774873367207</c:v>
                </c:pt>
                <c:pt idx="276">
                  <c:v>342.8770949684001</c:v>
                </c:pt>
                <c:pt idx="277">
                  <c:v>342.8851474691565</c:v>
                </c:pt>
                <c:pt idx="278">
                  <c:v>342.9115885162236</c:v>
                </c:pt>
                <c:pt idx="279">
                  <c:v>342.9287172406285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 (2)'!$N$1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'P-V (2)'!$A$2:$A$282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 (2)'!$N$2:$N$282</c:f>
              <c:numCache>
                <c:formatCode>General</c:formatCode>
                <c:ptCount val="281"/>
                <c:pt idx="0">
                  <c:v>384.2796800000743</c:v>
                </c:pt>
                <c:pt idx="1">
                  <c:v>385.4975841494853</c:v>
                </c:pt>
                <c:pt idx="2">
                  <c:v>386.7579762403099</c:v>
                </c:pt>
                <c:pt idx="3">
                  <c:v>388.0491958225486</c:v>
                </c:pt>
                <c:pt idx="4">
                  <c:v>389.372327567211</c:v>
                </c:pt>
                <c:pt idx="5">
                  <c:v>390.6934143733782</c:v>
                </c:pt>
                <c:pt idx="6">
                  <c:v>392.0753741380969</c:v>
                </c:pt>
                <c:pt idx="7">
                  <c:v>393.4744604412365</c:v>
                </c:pt>
                <c:pt idx="8">
                  <c:v>394.9054151108492</c:v>
                </c:pt>
                <c:pt idx="9">
                  <c:v>396.3881028603137</c:v>
                </c:pt>
                <c:pt idx="10">
                  <c:v>397.8718379807884</c:v>
                </c:pt>
                <c:pt idx="11">
                  <c:v>399.405626174796</c:v>
                </c:pt>
                <c:pt idx="12">
                  <c:v>400.9565708471958</c:v>
                </c:pt>
                <c:pt idx="13">
                  <c:v>402.5606596216337</c:v>
                </c:pt>
                <c:pt idx="14">
                  <c:v>404.2043492492443</c:v>
                </c:pt>
                <c:pt idx="15">
                  <c:v>405.8684190486366</c:v>
                </c:pt>
                <c:pt idx="16">
                  <c:v>407.569801152457</c:v>
                </c:pt>
                <c:pt idx="17">
                  <c:v>409.3099345976512</c:v>
                </c:pt>
                <c:pt idx="18">
                  <c:v>411.1123661474206</c:v>
                </c:pt>
                <c:pt idx="19">
                  <c:v>412.9176760120234</c:v>
                </c:pt>
                <c:pt idx="20">
                  <c:v>414.7607261302797</c:v>
                </c:pt>
                <c:pt idx="21">
                  <c:v>416.6897355449132</c:v>
                </c:pt>
                <c:pt idx="22">
                  <c:v>418.6004997338912</c:v>
                </c:pt>
                <c:pt idx="23">
                  <c:v>420.5963205646251</c:v>
                </c:pt>
                <c:pt idx="24">
                  <c:v>422.6430716291434</c:v>
                </c:pt>
                <c:pt idx="25">
                  <c:v>424.6920429207085</c:v>
                </c:pt>
                <c:pt idx="26">
                  <c:v>426.8085585615754</c:v>
                </c:pt>
                <c:pt idx="27">
                  <c:v>428.975363894798</c:v>
                </c:pt>
                <c:pt idx="28">
                  <c:v>431.1946277894155</c:v>
                </c:pt>
                <c:pt idx="29">
                  <c:v>433.4407348142886</c:v>
                </c:pt>
                <c:pt idx="30">
                  <c:v>435.764803911368</c:v>
                </c:pt>
                <c:pt idx="31">
                  <c:v>438.0897508664156</c:v>
                </c:pt>
                <c:pt idx="32">
                  <c:v>440.5203678222184</c:v>
                </c:pt>
                <c:pt idx="33">
                  <c:v>442.9845830162556</c:v>
                </c:pt>
                <c:pt idx="34">
                  <c:v>445.4759010162849</c:v>
                </c:pt>
                <c:pt idx="35">
                  <c:v>448.0518495260116</c:v>
                </c:pt>
                <c:pt idx="36">
                  <c:v>450.6581588788296</c:v>
                </c:pt>
                <c:pt idx="37">
                  <c:v>453.3555586550313</c:v>
                </c:pt>
                <c:pt idx="38">
                  <c:v>456.0870612841157</c:v>
                </c:pt>
                <c:pt idx="39">
                  <c:v>458.8808336439409</c:v>
                </c:pt>
                <c:pt idx="40">
                  <c:v>461.739551098318</c:v>
                </c:pt>
                <c:pt idx="41">
                  <c:v>464.6279037734254</c:v>
                </c:pt>
                <c:pt idx="42">
                  <c:v>467.6150754887321</c:v>
                </c:pt>
                <c:pt idx="43">
                  <c:v>470.6756903344603</c:v>
                </c:pt>
                <c:pt idx="44">
                  <c:v>473.7715054012672</c:v>
                </c:pt>
                <c:pt idx="45">
                  <c:v>476.9353404767214</c:v>
                </c:pt>
                <c:pt idx="46">
                  <c:v>480.1257042570543</c:v>
                </c:pt>
                <c:pt idx="47">
                  <c:v>483.4676686352092</c:v>
                </c:pt>
                <c:pt idx="48">
                  <c:v>486.8053108452864</c:v>
                </c:pt>
                <c:pt idx="49">
                  <c:v>490.2572847169505</c:v>
                </c:pt>
                <c:pt idx="50">
                  <c:v>493.741777234375</c:v>
                </c:pt>
                <c:pt idx="51">
                  <c:v>497.349096143819</c:v>
                </c:pt>
                <c:pt idx="52">
                  <c:v>500.9385608895007</c:v>
                </c:pt>
                <c:pt idx="53">
                  <c:v>504.6991364739498</c:v>
                </c:pt>
                <c:pt idx="54">
                  <c:v>508.4407964649722</c:v>
                </c:pt>
                <c:pt idx="55">
                  <c:v>512.3062764863852</c:v>
                </c:pt>
                <c:pt idx="56">
                  <c:v>516.1945651468723</c:v>
                </c:pt>
                <c:pt idx="57">
                  <c:v>520.2144399931735</c:v>
                </c:pt>
                <c:pt idx="58">
                  <c:v>524.2576538782357</c:v>
                </c:pt>
                <c:pt idx="59">
                  <c:v>528.4408195522105</c:v>
                </c:pt>
                <c:pt idx="60">
                  <c:v>532.5769278200058</c:v>
                </c:pt>
                <c:pt idx="61">
                  <c:v>536.8394515019091</c:v>
                </c:pt>
                <c:pt idx="62">
                  <c:v>541.1772761655135</c:v>
                </c:pt>
                <c:pt idx="63">
                  <c:v>545.5124546314714</c:v>
                </c:pt>
                <c:pt idx="64">
                  <c:v>549.9817645252483</c:v>
                </c:pt>
                <c:pt idx="65">
                  <c:v>554.4425944403939</c:v>
                </c:pt>
                <c:pt idx="66">
                  <c:v>558.9534182528236</c:v>
                </c:pt>
                <c:pt idx="67">
                  <c:v>563.6037455162125</c:v>
                </c:pt>
                <c:pt idx="68">
                  <c:v>568.2332355937446</c:v>
                </c:pt>
                <c:pt idx="69">
                  <c:v>572.8073172873611</c:v>
                </c:pt>
                <c:pt idx="70">
                  <c:v>577.4925027748591</c:v>
                </c:pt>
                <c:pt idx="71">
                  <c:v>582.2117533501138</c:v>
                </c:pt>
                <c:pt idx="72">
                  <c:v>586.9603584585692</c:v>
                </c:pt>
                <c:pt idx="73">
                  <c:v>591.6176647278933</c:v>
                </c:pt>
                <c:pt idx="74">
                  <c:v>596.2559291290644</c:v>
                </c:pt>
                <c:pt idx="75">
                  <c:v>600.9891302828081</c:v>
                </c:pt>
                <c:pt idx="76">
                  <c:v>605.5926091259112</c:v>
                </c:pt>
                <c:pt idx="77">
                  <c:v>610.1458335883022</c:v>
                </c:pt>
                <c:pt idx="78">
                  <c:v>614.635877213151</c:v>
                </c:pt>
                <c:pt idx="79">
                  <c:v>619.0489074768105</c:v>
                </c:pt>
                <c:pt idx="80">
                  <c:v>623.3702122111892</c:v>
                </c:pt>
                <c:pt idx="81">
                  <c:v>627.5842450309494</c:v>
                </c:pt>
                <c:pt idx="82">
                  <c:v>631.5158714856638</c:v>
                </c:pt>
                <c:pt idx="83">
                  <c:v>635.4224559306712</c:v>
                </c:pt>
                <c:pt idx="84">
                  <c:v>639.1687559417764</c:v>
                </c:pt>
                <c:pt idx="85">
                  <c:v>642.736913083912</c:v>
                </c:pt>
                <c:pt idx="86">
                  <c:v>645.7511186791831</c:v>
                </c:pt>
                <c:pt idx="87">
                  <c:v>648.998378198653</c:v>
                </c:pt>
                <c:pt idx="88">
                  <c:v>651.4979999519297</c:v>
                </c:pt>
                <c:pt idx="89">
                  <c:v>654.0264964682411</c:v>
                </c:pt>
                <c:pt idx="90">
                  <c:v>656.2850951650608</c:v>
                </c:pt>
                <c:pt idx="91">
                  <c:v>657.858745209559</c:v>
                </c:pt>
                <c:pt idx="92">
                  <c:v>660.2554872714057</c:v>
                </c:pt>
                <c:pt idx="93">
                  <c:v>664.5675225786126</c:v>
                </c:pt>
                <c:pt idx="94">
                  <c:v>672.1270369308886</c:v>
                </c:pt>
                <c:pt idx="95">
                  <c:v>683.4440333438981</c:v>
                </c:pt>
                <c:pt idx="96">
                  <c:v>700.3194044289933</c:v>
                </c:pt>
                <c:pt idx="97">
                  <c:v>723.1843617843172</c:v>
                </c:pt>
                <c:pt idx="98">
                  <c:v>753.0755605813492</c:v>
                </c:pt>
                <c:pt idx="99">
                  <c:v>790.7262190224311</c:v>
                </c:pt>
                <c:pt idx="100">
                  <c:v>836.6970533277075</c:v>
                </c:pt>
                <c:pt idx="101">
                  <c:v>891.3423673953328</c:v>
                </c:pt>
                <c:pt idx="102">
                  <c:v>954.986889990829</c:v>
                </c:pt>
                <c:pt idx="103">
                  <c:v>1026.906696568693</c:v>
                </c:pt>
                <c:pt idx="104">
                  <c:v>1107.419013018573</c:v>
                </c:pt>
                <c:pt idx="105">
                  <c:v>1195.290285714423</c:v>
                </c:pt>
                <c:pt idx="106">
                  <c:v>1289.706690262978</c:v>
                </c:pt>
                <c:pt idx="107">
                  <c:v>1389.631250849709</c:v>
                </c:pt>
                <c:pt idx="108">
                  <c:v>1493.090552925697</c:v>
                </c:pt>
                <c:pt idx="109">
                  <c:v>1599.157010169102</c:v>
                </c:pt>
                <c:pt idx="110">
                  <c:v>1705.818668999367</c:v>
                </c:pt>
                <c:pt idx="111">
                  <c:v>1810.994354222517</c:v>
                </c:pt>
                <c:pt idx="112">
                  <c:v>1913.784370080401</c:v>
                </c:pt>
                <c:pt idx="113">
                  <c:v>2011.698159981624</c:v>
                </c:pt>
                <c:pt idx="114">
                  <c:v>2104.070520089153</c:v>
                </c:pt>
                <c:pt idx="115">
                  <c:v>2189.47555853698</c:v>
                </c:pt>
                <c:pt idx="116">
                  <c:v>2267.034242468862</c:v>
                </c:pt>
                <c:pt idx="117">
                  <c:v>2336.029392411424</c:v>
                </c:pt>
                <c:pt idx="118">
                  <c:v>2396.452050977812</c:v>
                </c:pt>
                <c:pt idx="119">
                  <c:v>2448.207947912024</c:v>
                </c:pt>
                <c:pt idx="120">
                  <c:v>2491.583394122912</c:v>
                </c:pt>
                <c:pt idx="121">
                  <c:v>2527.084487996044</c:v>
                </c:pt>
                <c:pt idx="122">
                  <c:v>2555.385637887941</c:v>
                </c:pt>
                <c:pt idx="123">
                  <c:v>2577.274395967629</c:v>
                </c:pt>
                <c:pt idx="124">
                  <c:v>2593.705881404202</c:v>
                </c:pt>
                <c:pt idx="125">
                  <c:v>2605.334579839676</c:v>
                </c:pt>
                <c:pt idx="126">
                  <c:v>2613.076419262666</c:v>
                </c:pt>
                <c:pt idx="127">
                  <c:v>2617.78948636641</c:v>
                </c:pt>
                <c:pt idx="128">
                  <c:v>2620.063912729351</c:v>
                </c:pt>
                <c:pt idx="129">
                  <c:v>2620.4791097169</c:v>
                </c:pt>
                <c:pt idx="130">
                  <c:v>2619.42974291316</c:v>
                </c:pt>
                <c:pt idx="131">
                  <c:v>2617.463522499088</c:v>
                </c:pt>
                <c:pt idx="132">
                  <c:v>2614.88984027445</c:v>
                </c:pt>
                <c:pt idx="133">
                  <c:v>2611.788366213258</c:v>
                </c:pt>
                <c:pt idx="134">
                  <c:v>2608.394573835402</c:v>
                </c:pt>
                <c:pt idx="135">
                  <c:v>2604.900025748591</c:v>
                </c:pt>
                <c:pt idx="136">
                  <c:v>2601.254258832228</c:v>
                </c:pt>
                <c:pt idx="137">
                  <c:v>2597.64014348082</c:v>
                </c:pt>
                <c:pt idx="138">
                  <c:v>2594.034463487232</c:v>
                </c:pt>
                <c:pt idx="139">
                  <c:v>2590.396605175599</c:v>
                </c:pt>
                <c:pt idx="140">
                  <c:v>2586.914923620766</c:v>
                </c:pt>
                <c:pt idx="141">
                  <c:v>2583.432920760626</c:v>
                </c:pt>
                <c:pt idx="142">
                  <c:v>2580.060851861268</c:v>
                </c:pt>
                <c:pt idx="143">
                  <c:v>2576.696291410448</c:v>
                </c:pt>
                <c:pt idx="144">
                  <c:v>2573.437671414005</c:v>
                </c:pt>
                <c:pt idx="145">
                  <c:v>2570.189701570313</c:v>
                </c:pt>
                <c:pt idx="146">
                  <c:v>2567.093691462436</c:v>
                </c:pt>
                <c:pt idx="147">
                  <c:v>2563.966694943857</c:v>
                </c:pt>
                <c:pt idx="148">
                  <c:v>2560.982337620556</c:v>
                </c:pt>
                <c:pt idx="149">
                  <c:v>2558.013906519138</c:v>
                </c:pt>
                <c:pt idx="150">
                  <c:v>2555.141808453721</c:v>
                </c:pt>
                <c:pt idx="151">
                  <c:v>2552.284447189845</c:v>
                </c:pt>
                <c:pt idx="152">
                  <c:v>2549.558425482195</c:v>
                </c:pt>
                <c:pt idx="153">
                  <c:v>2546.811664001688</c:v>
                </c:pt>
                <c:pt idx="154">
                  <c:v>2544.149510493366</c:v>
                </c:pt>
                <c:pt idx="155">
                  <c:v>2541.53723450686</c:v>
                </c:pt>
                <c:pt idx="156">
                  <c:v>2539.009684071178</c:v>
                </c:pt>
                <c:pt idx="157">
                  <c:v>2536.533735724148</c:v>
                </c:pt>
                <c:pt idx="158">
                  <c:v>2534.072930382881</c:v>
                </c:pt>
                <c:pt idx="159">
                  <c:v>2531.688888553221</c:v>
                </c:pt>
                <c:pt idx="160">
                  <c:v>2529.3513129724</c:v>
                </c:pt>
                <c:pt idx="161">
                  <c:v>2527.058562933142</c:v>
                </c:pt>
                <c:pt idx="162">
                  <c:v>2524.84019445816</c:v>
                </c:pt>
                <c:pt idx="163">
                  <c:v>2522.63769986251</c:v>
                </c:pt>
                <c:pt idx="164">
                  <c:v>2520.504934615785</c:v>
                </c:pt>
                <c:pt idx="165">
                  <c:v>2518.386361727033</c:v>
                </c:pt>
                <c:pt idx="166">
                  <c:v>2516.333297230686</c:v>
                </c:pt>
                <c:pt idx="167">
                  <c:v>2514.348024886076</c:v>
                </c:pt>
                <c:pt idx="168">
                  <c:v>2512.351818182002</c:v>
                </c:pt>
                <c:pt idx="169">
                  <c:v>2510.441486581526</c:v>
                </c:pt>
                <c:pt idx="170">
                  <c:v>2508.545564474144</c:v>
                </c:pt>
                <c:pt idx="171">
                  <c:v>2506.709579727432</c:v>
                </c:pt>
                <c:pt idx="172">
                  <c:v>2504.911038259182</c:v>
                </c:pt>
                <c:pt idx="173">
                  <c:v>2503.14860419244</c:v>
                </c:pt>
                <c:pt idx="174">
                  <c:v>2501.397406137632</c:v>
                </c:pt>
                <c:pt idx="175">
                  <c:v>2499.722425160448</c:v>
                </c:pt>
                <c:pt idx="176">
                  <c:v>2498.083694601959</c:v>
                </c:pt>
                <c:pt idx="177">
                  <c:v>2496.435487400292</c:v>
                </c:pt>
                <c:pt idx="178">
                  <c:v>2494.87931961849</c:v>
                </c:pt>
                <c:pt idx="179">
                  <c:v>2493.316697392452</c:v>
                </c:pt>
                <c:pt idx="180">
                  <c:v>2491.782213237864</c:v>
                </c:pt>
                <c:pt idx="181">
                  <c:v>2490.31613648897</c:v>
                </c:pt>
                <c:pt idx="182">
                  <c:v>2488.862894815594</c:v>
                </c:pt>
                <c:pt idx="183">
                  <c:v>2487.438265556043</c:v>
                </c:pt>
                <c:pt idx="184">
                  <c:v>2486.041318561041</c:v>
                </c:pt>
                <c:pt idx="185">
                  <c:v>2484.690336215398</c:v>
                </c:pt>
                <c:pt idx="186">
                  <c:v>2483.368466345003</c:v>
                </c:pt>
                <c:pt idx="187">
                  <c:v>2482.056216039741</c:v>
                </c:pt>
                <c:pt idx="188">
                  <c:v>2480.786356493404</c:v>
                </c:pt>
                <c:pt idx="189">
                  <c:v>2479.525031157601</c:v>
                </c:pt>
                <c:pt idx="190">
                  <c:v>2478.321659758441</c:v>
                </c:pt>
                <c:pt idx="191">
                  <c:v>2477.128831954191</c:v>
                </c:pt>
                <c:pt idx="192">
                  <c:v>2475.960095548554</c:v>
                </c:pt>
                <c:pt idx="193">
                  <c:v>2474.831603882728</c:v>
                </c:pt>
                <c:pt idx="194">
                  <c:v>2473.695412612993</c:v>
                </c:pt>
                <c:pt idx="195">
                  <c:v>2472.61107090352</c:v>
                </c:pt>
                <c:pt idx="196">
                  <c:v>2471.550940321757</c:v>
                </c:pt>
                <c:pt idx="197">
                  <c:v>2470.514305533444</c:v>
                </c:pt>
                <c:pt idx="198">
                  <c:v>2469.48475007106</c:v>
                </c:pt>
                <c:pt idx="199">
                  <c:v>2468.490117761948</c:v>
                </c:pt>
                <c:pt idx="200">
                  <c:v>2467.51708905042</c:v>
                </c:pt>
                <c:pt idx="201">
                  <c:v>2466.565062235234</c:v>
                </c:pt>
                <c:pt idx="202">
                  <c:v>2465.633461141909</c:v>
                </c:pt>
                <c:pt idx="203">
                  <c:v>2464.721733764964</c:v>
                </c:pt>
                <c:pt idx="204">
                  <c:v>2463.829350998272</c:v>
                </c:pt>
                <c:pt idx="205">
                  <c:v>2462.970218147295</c:v>
                </c:pt>
                <c:pt idx="206">
                  <c:v>2462.103539252062</c:v>
                </c:pt>
                <c:pt idx="207">
                  <c:v>2461.294369863997</c:v>
                </c:pt>
                <c:pt idx="208">
                  <c:v>2460.46595526963</c:v>
                </c:pt>
                <c:pt idx="209">
                  <c:v>2459.693243986996</c:v>
                </c:pt>
                <c:pt idx="210">
                  <c:v>2458.90120258786</c:v>
                </c:pt>
                <c:pt idx="211">
                  <c:v>2458.163186574881</c:v>
                </c:pt>
                <c:pt idx="212">
                  <c:v>2457.419135446341</c:v>
                </c:pt>
                <c:pt idx="213">
                  <c:v>2456.690338094598</c:v>
                </c:pt>
                <c:pt idx="214">
                  <c:v>2456.002642911428</c:v>
                </c:pt>
                <c:pt idx="215">
                  <c:v>2455.308441771331</c:v>
                </c:pt>
                <c:pt idx="216">
                  <c:v>2454.641256909094</c:v>
                </c:pt>
                <c:pt idx="217">
                  <c:v>2453.990332206868</c:v>
                </c:pt>
                <c:pt idx="218">
                  <c:v>2453.355316408755</c:v>
                </c:pt>
                <c:pt idx="219">
                  <c:v>2452.735872151816</c:v>
                </c:pt>
                <c:pt idx="220">
                  <c:v>2452.11926749399</c:v>
                </c:pt>
                <c:pt idx="221">
                  <c:v>2451.539859457856</c:v>
                </c:pt>
                <c:pt idx="222">
                  <c:v>2450.965254572273</c:v>
                </c:pt>
                <c:pt idx="223">
                  <c:v>2450.404998071206</c:v>
                </c:pt>
                <c:pt idx="224">
                  <c:v>2449.858813333856</c:v>
                </c:pt>
                <c:pt idx="225">
                  <c:v>2449.326434358547</c:v>
                </c:pt>
                <c:pt idx="226">
                  <c:v>2448.807605319476</c:v>
                </c:pt>
                <c:pt idx="227">
                  <c:v>2448.302080147864</c:v>
                </c:pt>
                <c:pt idx="228">
                  <c:v>2447.821291472071</c:v>
                </c:pt>
                <c:pt idx="229">
                  <c:v>2447.332420478026</c:v>
                </c:pt>
                <c:pt idx="230">
                  <c:v>2446.876919434257</c:v>
                </c:pt>
                <c:pt idx="231">
                  <c:v>2446.424629035079</c:v>
                </c:pt>
                <c:pt idx="232">
                  <c:v>2445.99588572348</c:v>
                </c:pt>
                <c:pt idx="233">
                  <c:v>2445.558759423414</c:v>
                </c:pt>
                <c:pt idx="234">
                  <c:v>2445.15365393792</c:v>
                </c:pt>
                <c:pt idx="235">
                  <c:v>2444.751212106454</c:v>
                </c:pt>
                <c:pt idx="236">
                  <c:v>2444.371296802874</c:v>
                </c:pt>
                <c:pt idx="237">
                  <c:v>2443.982756028332</c:v>
                </c:pt>
                <c:pt idx="238">
                  <c:v>2443.625074679425</c:v>
                </c:pt>
                <c:pt idx="239">
                  <c:v>2443.26959762516</c:v>
                </c:pt>
                <c:pt idx="240">
                  <c:v>2442.935773411883</c:v>
                </c:pt>
                <c:pt idx="241">
                  <c:v>2442.60394323907</c:v>
                </c:pt>
                <c:pt idx="242">
                  <c:v>2442.282606772232</c:v>
                </c:pt>
                <c:pt idx="243">
                  <c:v>2441.971636068748</c:v>
                </c:pt>
                <c:pt idx="244">
                  <c:v>2441.681574309384</c:v>
                </c:pt>
                <c:pt idx="245">
                  <c:v>2441.393157585202</c:v>
                </c:pt>
                <c:pt idx="246">
                  <c:v>2441.12531435207</c:v>
                </c:pt>
                <c:pt idx="247">
                  <c:v>2440.84842340672</c:v>
                </c:pt>
                <c:pt idx="248">
                  <c:v>2440.600165638322</c:v>
                </c:pt>
                <c:pt idx="249">
                  <c:v>2440.363719451698</c:v>
                </c:pt>
                <c:pt idx="250">
                  <c:v>2440.118140040924</c:v>
                </c:pt>
                <c:pt idx="251">
                  <c:v>2439.900688816397</c:v>
                </c:pt>
                <c:pt idx="252">
                  <c:v>2439.694758539719</c:v>
                </c:pt>
                <c:pt idx="253">
                  <c:v>2439.479625539184</c:v>
                </c:pt>
                <c:pt idx="254">
                  <c:v>2439.292182605038</c:v>
                </c:pt>
                <c:pt idx="255">
                  <c:v>2439.105758914753</c:v>
                </c:pt>
                <c:pt idx="256">
                  <c:v>2438.938651088275</c:v>
                </c:pt>
                <c:pt idx="257">
                  <c:v>2438.772471532232</c:v>
                </c:pt>
                <c:pt idx="258">
                  <c:v>2438.615249843032</c:v>
                </c:pt>
                <c:pt idx="259">
                  <c:v>2438.47707866776</c:v>
                </c:pt>
                <c:pt idx="260">
                  <c:v>2438.329598945751</c:v>
                </c:pt>
                <c:pt idx="261">
                  <c:v>2438.209026952889</c:v>
                </c:pt>
                <c:pt idx="262">
                  <c:v>2438.099301841038</c:v>
                </c:pt>
                <c:pt idx="263">
                  <c:v>2437.980241610027</c:v>
                </c:pt>
                <c:pt idx="264">
                  <c:v>2437.887846970872</c:v>
                </c:pt>
                <c:pt idx="265">
                  <c:v>2437.806175479727</c:v>
                </c:pt>
                <c:pt idx="266">
                  <c:v>2437.715153245586</c:v>
                </c:pt>
                <c:pt idx="267">
                  <c:v>2437.650608305157</c:v>
                </c:pt>
                <c:pt idx="268">
                  <c:v>2437.586703406571</c:v>
                </c:pt>
                <c:pt idx="269">
                  <c:v>2437.54129427695</c:v>
                </c:pt>
                <c:pt idx="270">
                  <c:v>2437.486530603342</c:v>
                </c:pt>
                <c:pt idx="271">
                  <c:v>2437.458073904865</c:v>
                </c:pt>
                <c:pt idx="272">
                  <c:v>2437.430225004768</c:v>
                </c:pt>
                <c:pt idx="273">
                  <c:v>2437.420782133127</c:v>
                </c:pt>
                <c:pt idx="274">
                  <c:v>2437.411944796114</c:v>
                </c:pt>
                <c:pt idx="275">
                  <c:v>2437.411552427793</c:v>
                </c:pt>
                <c:pt idx="276">
                  <c:v>2437.41960492855</c:v>
                </c:pt>
                <c:pt idx="277">
                  <c:v>2437.446045975616</c:v>
                </c:pt>
                <c:pt idx="278">
                  <c:v>2437.463174700021</c:v>
                </c:pt>
                <c:pt idx="279">
                  <c:v>2094.534457459393</c:v>
                </c:pt>
                <c:pt idx="280">
                  <c:v>2094.534457459393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826896"/>
        <c:axId val="20128480"/>
      </c:scatterChart>
      <c:valAx>
        <c:axId val="-4826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128480"/>
        <c:crosses val="autoZero"/>
        <c:crossBetween val="midCat"/>
      </c:valAx>
      <c:valAx>
        <c:axId val="20128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48268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Comp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-0.0978777340332458"/>
                  <c:y val="-0.0128536786372394"/>
                </c:manualLayout>
              </c:layout>
              <c:numFmt formatCode="General" sourceLinked="0"/>
            </c:trendlineLbl>
          </c:trendline>
          <c:xVal>
            <c:numRef>
              <c:f>'P-V (2)'!$F$2:$F$85</c:f>
              <c:numCache>
                <c:formatCode>General</c:formatCode>
                <c:ptCount val="84"/>
                <c:pt idx="0">
                  <c:v>2.481155870828035</c:v>
                </c:pt>
                <c:pt idx="1">
                  <c:v>2.476454825454303</c:v>
                </c:pt>
                <c:pt idx="2">
                  <c:v>2.471673018500091</c:v>
                </c:pt>
                <c:pt idx="3">
                  <c:v>2.466793502343536</c:v>
                </c:pt>
                <c:pt idx="4">
                  <c:v>2.46181355362262</c:v>
                </c:pt>
                <c:pt idx="5">
                  <c:v>2.456730323223298</c:v>
                </c:pt>
                <c:pt idx="6">
                  <c:v>2.451571537038067</c:v>
                </c:pt>
                <c:pt idx="7">
                  <c:v>2.446304113951924</c:v>
                </c:pt>
                <c:pt idx="8">
                  <c:v>2.440940551539664</c:v>
                </c:pt>
                <c:pt idx="9">
                  <c:v>2.435478054171325</c:v>
                </c:pt>
                <c:pt idx="10">
                  <c:v>2.429897558687147</c:v>
                </c:pt>
                <c:pt idx="11">
                  <c:v>2.42422807069598</c:v>
                </c:pt>
                <c:pt idx="12">
                  <c:v>2.418450450829583</c:v>
                </c:pt>
                <c:pt idx="13">
                  <c:v>2.412578135431272</c:v>
                </c:pt>
                <c:pt idx="14">
                  <c:v>2.406591270897152</c:v>
                </c:pt>
                <c:pt idx="15">
                  <c:v>2.400486181791204</c:v>
                </c:pt>
                <c:pt idx="16">
                  <c:v>2.394276526767821</c:v>
                </c:pt>
                <c:pt idx="17">
                  <c:v>2.387959019712346</c:v>
                </c:pt>
                <c:pt idx="18">
                  <c:v>2.38153021583627</c:v>
                </c:pt>
                <c:pt idx="19">
                  <c:v>2.374968186299234</c:v>
                </c:pt>
                <c:pt idx="20">
                  <c:v>2.368305483839283</c:v>
                </c:pt>
                <c:pt idx="21">
                  <c:v>2.361538971269279</c:v>
                </c:pt>
                <c:pt idx="22">
                  <c:v>2.354626976852949</c:v>
                </c:pt>
                <c:pt idx="23">
                  <c:v>2.347622699467242</c:v>
                </c:pt>
                <c:pt idx="24">
                  <c:v>2.340483774625718</c:v>
                </c:pt>
                <c:pt idx="25">
                  <c:v>2.333205372625344</c:v>
                </c:pt>
                <c:pt idx="26">
                  <c:v>2.325823419002745</c:v>
                </c:pt>
                <c:pt idx="27">
                  <c:v>2.318313817223999</c:v>
                </c:pt>
                <c:pt idx="28">
                  <c:v>2.310672074930124</c:v>
                </c:pt>
                <c:pt idx="29">
                  <c:v>2.302893458356505</c:v>
                </c:pt>
                <c:pt idx="30">
                  <c:v>2.2949949938591</c:v>
                </c:pt>
                <c:pt idx="31">
                  <c:v>2.286950215787549</c:v>
                </c:pt>
                <c:pt idx="32">
                  <c:v>2.278799313755556</c:v>
                </c:pt>
                <c:pt idx="33">
                  <c:v>2.270492503638618</c:v>
                </c:pt>
                <c:pt idx="34">
                  <c:v>2.262047459261425</c:v>
                </c:pt>
                <c:pt idx="35">
                  <c:v>2.253483392087014</c:v>
                </c:pt>
                <c:pt idx="36">
                  <c:v>2.244771761495294</c:v>
                </c:pt>
                <c:pt idx="37">
                  <c:v>2.235932253986295</c:v>
                </c:pt>
                <c:pt idx="38">
                  <c:v>2.2269348400126</c:v>
                </c:pt>
                <c:pt idx="39">
                  <c:v>2.217799679947117</c:v>
                </c:pt>
                <c:pt idx="40">
                  <c:v>2.208521972931433</c:v>
                </c:pt>
                <c:pt idx="41">
                  <c:v>2.199096656305616</c:v>
                </c:pt>
                <c:pt idx="42">
                  <c:v>2.189546456738927</c:v>
                </c:pt>
                <c:pt idx="43">
                  <c:v>2.179838928023187</c:v>
                </c:pt>
                <c:pt idx="44">
                  <c:v>2.169968173996892</c:v>
                </c:pt>
                <c:pt idx="45">
                  <c:v>2.159958002678519</c:v>
                </c:pt>
                <c:pt idx="46">
                  <c:v>2.149803938227022</c:v>
                </c:pt>
                <c:pt idx="47">
                  <c:v>2.13953277159794</c:v>
                </c:pt>
                <c:pt idx="48">
                  <c:v>2.129077324252737</c:v>
                </c:pt>
                <c:pt idx="49">
                  <c:v>2.118496199911788</c:v>
                </c:pt>
                <c:pt idx="50">
                  <c:v>2.107752498740163</c:v>
                </c:pt>
                <c:pt idx="51">
                  <c:v>2.096875268059688</c:v>
                </c:pt>
                <c:pt idx="52">
                  <c:v>2.085825533520743</c:v>
                </c:pt>
                <c:pt idx="53">
                  <c:v>2.074670188924007</c:v>
                </c:pt>
                <c:pt idx="54">
                  <c:v>2.06333335895175</c:v>
                </c:pt>
                <c:pt idx="55">
                  <c:v>2.051885378889872</c:v>
                </c:pt>
                <c:pt idx="56">
                  <c:v>2.040285798932491</c:v>
                </c:pt>
                <c:pt idx="57">
                  <c:v>2.028571252692537</c:v>
                </c:pt>
                <c:pt idx="58">
                  <c:v>2.016699138064971</c:v>
                </c:pt>
                <c:pt idx="59">
                  <c:v>2.004708196544336</c:v>
                </c:pt>
                <c:pt idx="60">
                  <c:v>1.992553517832136</c:v>
                </c:pt>
                <c:pt idx="61">
                  <c:v>1.980321586008756</c:v>
                </c:pt>
                <c:pt idx="62">
                  <c:v>1.967968962878692</c:v>
                </c:pt>
                <c:pt idx="63">
                  <c:v>1.955495329184127</c:v>
                </c:pt>
                <c:pt idx="64">
                  <c:v>1.942950070077099</c:v>
                </c:pt>
                <c:pt idx="65">
                  <c:v>1.93028664724552</c:v>
                </c:pt>
                <c:pt idx="66">
                  <c:v>1.917558020825436</c:v>
                </c:pt>
                <c:pt idx="67">
                  <c:v>1.904769625906595</c:v>
                </c:pt>
                <c:pt idx="68">
                  <c:v>1.891871830445584</c:v>
                </c:pt>
                <c:pt idx="69">
                  <c:v>1.878923733967567</c:v>
                </c:pt>
                <c:pt idx="70">
                  <c:v>1.865991800126275</c:v>
                </c:pt>
                <c:pt idx="71">
                  <c:v>1.85302861471299</c:v>
                </c:pt>
                <c:pt idx="72">
                  <c:v>1.840043330603494</c:v>
                </c:pt>
                <c:pt idx="73">
                  <c:v>1.827046017004734</c:v>
                </c:pt>
                <c:pt idx="74">
                  <c:v>1.814114356129125</c:v>
                </c:pt>
                <c:pt idx="75">
                  <c:v>1.80126647048962</c:v>
                </c:pt>
                <c:pt idx="76">
                  <c:v>1.788451207023455</c:v>
                </c:pt>
                <c:pt idx="77">
                  <c:v>1.775756037844098</c:v>
                </c:pt>
                <c:pt idx="78">
                  <c:v>1.763203300370772</c:v>
                </c:pt>
                <c:pt idx="79">
                  <c:v>1.750816842649754</c:v>
                </c:pt>
                <c:pt idx="80">
                  <c:v>1.738622027917942</c:v>
                </c:pt>
                <c:pt idx="81">
                  <c:v>1.726645720240912</c:v>
                </c:pt>
                <c:pt idx="82">
                  <c:v>1.714916247993585</c:v>
                </c:pt>
                <c:pt idx="83">
                  <c:v>1.70354929823823</c:v>
                </c:pt>
              </c:numCache>
            </c:numRef>
          </c:xVal>
          <c:yVal>
            <c:numRef>
              <c:f>'P-V (2)'!$E$2:$E$85</c:f>
              <c:numCache>
                <c:formatCode>General</c:formatCode>
                <c:ptCount val="84"/>
                <c:pt idx="0">
                  <c:v>0.265054167842788</c:v>
                </c:pt>
                <c:pt idx="1">
                  <c:v>0.289529145716564</c:v>
                </c:pt>
                <c:pt idx="2">
                  <c:v>0.274218290138616</c:v>
                </c:pt>
                <c:pt idx="3">
                  <c:v>0.303921956404514</c:v>
                </c:pt>
                <c:pt idx="4">
                  <c:v>0.28346961474655</c:v>
                </c:pt>
                <c:pt idx="5">
                  <c:v>0.315024058195116</c:v>
                </c:pt>
                <c:pt idx="6">
                  <c:v>0.301534564322658</c:v>
                </c:pt>
                <c:pt idx="7">
                  <c:v>0.329731722260642</c:v>
                </c:pt>
                <c:pt idx="8">
                  <c:v>0.316569370919424</c:v>
                </c:pt>
                <c:pt idx="9">
                  <c:v>0.346603994057552</c:v>
                </c:pt>
                <c:pt idx="10">
                  <c:v>0.328483710159666</c:v>
                </c:pt>
                <c:pt idx="11">
                  <c:v>0.358433417396347</c:v>
                </c:pt>
                <c:pt idx="12">
                  <c:v>0.347322825649732</c:v>
                </c:pt>
                <c:pt idx="13">
                  <c:v>0.374585668058873</c:v>
                </c:pt>
                <c:pt idx="14">
                  <c:v>0.362498880212413</c:v>
                </c:pt>
                <c:pt idx="15">
                  <c:v>0.389725767929964</c:v>
                </c:pt>
                <c:pt idx="16">
                  <c:v>0.377052392321284</c:v>
                </c:pt>
                <c:pt idx="17">
                  <c:v>0.404880772806706</c:v>
                </c:pt>
                <c:pt idx="18">
                  <c:v>0.396941372084315</c:v>
                </c:pt>
                <c:pt idx="19">
                  <c:v>0.418304723147196</c:v>
                </c:pt>
                <c:pt idx="20">
                  <c:v>0.412366986092342</c:v>
                </c:pt>
                <c:pt idx="21">
                  <c:v>0.438178402006598</c:v>
                </c:pt>
                <c:pt idx="22">
                  <c:v>0.427062041656011</c:v>
                </c:pt>
                <c:pt idx="23">
                  <c:v>0.456066095917248</c:v>
                </c:pt>
                <c:pt idx="24">
                  <c:v>0.44664258155088</c:v>
                </c:pt>
                <c:pt idx="25">
                  <c:v>0.472529569056613</c:v>
                </c:pt>
                <c:pt idx="26">
                  <c:v>0.464009757097193</c:v>
                </c:pt>
                <c:pt idx="27">
                  <c:v>0.488824257401338</c:v>
                </c:pt>
                <c:pt idx="28">
                  <c:v>0.487786131402489</c:v>
                </c:pt>
                <c:pt idx="29">
                  <c:v>0.508924040552343</c:v>
                </c:pt>
                <c:pt idx="30">
                  <c:v>0.508428958948955</c:v>
                </c:pt>
                <c:pt idx="31">
                  <c:v>0.529240269921394</c:v>
                </c:pt>
                <c:pt idx="32">
                  <c:v>0.526870187637412</c:v>
                </c:pt>
                <c:pt idx="33">
                  <c:v>0.549176042898804</c:v>
                </c:pt>
                <c:pt idx="34">
                  <c:v>0.548348058900131</c:v>
                </c:pt>
                <c:pt idx="35">
                  <c:v>0.569743798551952</c:v>
                </c:pt>
                <c:pt idx="36">
                  <c:v>0.572247505574152</c:v>
                </c:pt>
                <c:pt idx="37">
                  <c:v>0.592181903550424</c:v>
                </c:pt>
                <c:pt idx="38">
                  <c:v>0.600214300762481</c:v>
                </c:pt>
                <c:pt idx="39">
                  <c:v>0.617394714952273</c:v>
                </c:pt>
                <c:pt idx="40">
                  <c:v>0.625295069112093</c:v>
                </c:pt>
                <c:pt idx="41">
                  <c:v>0.640310193415262</c:v>
                </c:pt>
                <c:pt idx="42">
                  <c:v>0.648286328416606</c:v>
                </c:pt>
                <c:pt idx="43">
                  <c:v>0.665601174068844</c:v>
                </c:pt>
                <c:pt idx="44">
                  <c:v>0.673865654478433</c:v>
                </c:pt>
                <c:pt idx="45">
                  <c:v>0.687808534574254</c:v>
                </c:pt>
                <c:pt idx="46">
                  <c:v>0.698179375462555</c:v>
                </c:pt>
                <c:pt idx="47">
                  <c:v>0.714058321988376</c:v>
                </c:pt>
                <c:pt idx="48">
                  <c:v>0.72428068317276</c:v>
                </c:pt>
                <c:pt idx="49">
                  <c:v>0.741864164880019</c:v>
                </c:pt>
                <c:pt idx="50">
                  <c:v>0.751742804749032</c:v>
                </c:pt>
                <c:pt idx="51">
                  <c:v>0.767632729730053</c:v>
                </c:pt>
                <c:pt idx="52">
                  <c:v>0.779168813465554</c:v>
                </c:pt>
                <c:pt idx="53">
                  <c:v>0.796535631118248</c:v>
                </c:pt>
                <c:pt idx="54">
                  <c:v>0.807172063369292</c:v>
                </c:pt>
                <c:pt idx="55">
                  <c:v>0.82427375867375</c:v>
                </c:pt>
                <c:pt idx="56">
                  <c:v>0.836516956213297</c:v>
                </c:pt>
                <c:pt idx="57">
                  <c:v>0.855170750636594</c:v>
                </c:pt>
                <c:pt idx="58">
                  <c:v>0.8661128647263</c:v>
                </c:pt>
                <c:pt idx="59">
                  <c:v>0.885367039684069</c:v>
                </c:pt>
                <c:pt idx="60">
                  <c:v>0.89777965735429</c:v>
                </c:pt>
                <c:pt idx="61">
                  <c:v>0.917614113794391</c:v>
                </c:pt>
                <c:pt idx="62">
                  <c:v>0.930215604402391</c:v>
                </c:pt>
                <c:pt idx="63">
                  <c:v>0.947810121016869</c:v>
                </c:pt>
                <c:pt idx="64">
                  <c:v>0.960802519028841</c:v>
                </c:pt>
                <c:pt idx="65">
                  <c:v>0.979799886852338</c:v>
                </c:pt>
                <c:pt idx="66">
                  <c:v>0.992858216524523</c:v>
                </c:pt>
                <c:pt idx="67">
                  <c:v>1.010737623776325</c:v>
                </c:pt>
                <c:pt idx="68">
                  <c:v>1.024374207404378</c:v>
                </c:pt>
                <c:pt idx="69">
                  <c:v>1.043444503663288</c:v>
                </c:pt>
                <c:pt idx="70">
                  <c:v>1.056316773631111</c:v>
                </c:pt>
                <c:pt idx="71">
                  <c:v>1.075428770116814</c:v>
                </c:pt>
                <c:pt idx="72">
                  <c:v>1.08900872988084</c:v>
                </c:pt>
                <c:pt idx="73">
                  <c:v>1.107741101354087</c:v>
                </c:pt>
                <c:pt idx="74">
                  <c:v>1.121469870486678</c:v>
                </c:pt>
                <c:pt idx="75">
                  <c:v>1.139730931006017</c:v>
                </c:pt>
                <c:pt idx="76">
                  <c:v>1.153379466477801</c:v>
                </c:pt>
                <c:pt idx="77">
                  <c:v>1.171486173548961</c:v>
                </c:pt>
                <c:pt idx="78">
                  <c:v>1.18385488227822</c:v>
                </c:pt>
                <c:pt idx="79">
                  <c:v>1.203132063416744</c:v>
                </c:pt>
                <c:pt idx="80">
                  <c:v>1.215191655321597</c:v>
                </c:pt>
                <c:pt idx="81">
                  <c:v>1.233009494200241</c:v>
                </c:pt>
                <c:pt idx="82">
                  <c:v>1.244370545402884</c:v>
                </c:pt>
                <c:pt idx="83">
                  <c:v>1.261272359967925</c:v>
                </c:pt>
              </c:numCache>
            </c:numRef>
          </c:yVal>
          <c:smooth val="1"/>
        </c:ser>
        <c:ser>
          <c:idx val="1"/>
          <c:order val="1"/>
          <c:tx>
            <c:v>Exp</c:v>
          </c:tx>
          <c:marker>
            <c:symbol val="none"/>
          </c:marker>
          <c:trendline>
            <c:trendlineType val="linear"/>
            <c:dispRSqr val="0"/>
            <c:dispEq val="1"/>
            <c:trendlineLbl>
              <c:layout>
                <c:manualLayout>
                  <c:x val="0.14086198600175"/>
                  <c:y val="-0.137208906114846"/>
                </c:manualLayout>
              </c:layout>
              <c:numFmt formatCode="General" sourceLinked="0"/>
            </c:trendlineLbl>
          </c:trendline>
          <c:xVal>
            <c:numRef>
              <c:f>'P-V (2)'!$F$119:$F$238</c:f>
              <c:numCache>
                <c:formatCode>General</c:formatCode>
                <c:ptCount val="120"/>
                <c:pt idx="0">
                  <c:v>1.70354929823823</c:v>
                </c:pt>
                <c:pt idx="1">
                  <c:v>1.714916247993585</c:v>
                </c:pt>
                <c:pt idx="2">
                  <c:v>1.726645720240912</c:v>
                </c:pt>
                <c:pt idx="3">
                  <c:v>1.738622027917942</c:v>
                </c:pt>
                <c:pt idx="4">
                  <c:v>1.750816842649754</c:v>
                </c:pt>
                <c:pt idx="5">
                  <c:v>1.763203300370772</c:v>
                </c:pt>
                <c:pt idx="6">
                  <c:v>1.775756037844098</c:v>
                </c:pt>
                <c:pt idx="7">
                  <c:v>1.788451207023455</c:v>
                </c:pt>
                <c:pt idx="8">
                  <c:v>1.80126647048962</c:v>
                </c:pt>
                <c:pt idx="9">
                  <c:v>1.814114356129125</c:v>
                </c:pt>
                <c:pt idx="10">
                  <c:v>1.827046017004734</c:v>
                </c:pt>
                <c:pt idx="11">
                  <c:v>1.840043330603494</c:v>
                </c:pt>
                <c:pt idx="12">
                  <c:v>1.85302861471299</c:v>
                </c:pt>
                <c:pt idx="13">
                  <c:v>1.865991800126275</c:v>
                </c:pt>
                <c:pt idx="14">
                  <c:v>1.878923733967567</c:v>
                </c:pt>
                <c:pt idx="15">
                  <c:v>1.891871830445584</c:v>
                </c:pt>
                <c:pt idx="16">
                  <c:v>1.904769625906595</c:v>
                </c:pt>
                <c:pt idx="17">
                  <c:v>1.917558020825436</c:v>
                </c:pt>
                <c:pt idx="18">
                  <c:v>1.93028664724552</c:v>
                </c:pt>
                <c:pt idx="19">
                  <c:v>1.942950070077099</c:v>
                </c:pt>
                <c:pt idx="20">
                  <c:v>1.955495329184127</c:v>
                </c:pt>
                <c:pt idx="21">
                  <c:v>1.967968962878692</c:v>
                </c:pt>
                <c:pt idx="22">
                  <c:v>1.980321586008756</c:v>
                </c:pt>
                <c:pt idx="23">
                  <c:v>1.992553517832136</c:v>
                </c:pt>
                <c:pt idx="24">
                  <c:v>2.004708196544336</c:v>
                </c:pt>
                <c:pt idx="25">
                  <c:v>2.016699138064971</c:v>
                </c:pt>
                <c:pt idx="26">
                  <c:v>2.028571252692537</c:v>
                </c:pt>
                <c:pt idx="27">
                  <c:v>2.040285798932491</c:v>
                </c:pt>
                <c:pt idx="28">
                  <c:v>2.051885378889872</c:v>
                </c:pt>
                <c:pt idx="29">
                  <c:v>2.06333335895175</c:v>
                </c:pt>
                <c:pt idx="30">
                  <c:v>2.074670188924007</c:v>
                </c:pt>
                <c:pt idx="31">
                  <c:v>2.085825533520743</c:v>
                </c:pt>
                <c:pt idx="32">
                  <c:v>2.096875268059688</c:v>
                </c:pt>
                <c:pt idx="33">
                  <c:v>2.107752498740163</c:v>
                </c:pt>
                <c:pt idx="34">
                  <c:v>2.118496199911788</c:v>
                </c:pt>
                <c:pt idx="35">
                  <c:v>2.129077324252737</c:v>
                </c:pt>
                <c:pt idx="36">
                  <c:v>2.13953277159794</c:v>
                </c:pt>
                <c:pt idx="37">
                  <c:v>2.149803938227022</c:v>
                </c:pt>
                <c:pt idx="38">
                  <c:v>2.159958002678519</c:v>
                </c:pt>
                <c:pt idx="39">
                  <c:v>2.169968173996892</c:v>
                </c:pt>
                <c:pt idx="40">
                  <c:v>2.179838928023187</c:v>
                </c:pt>
                <c:pt idx="41">
                  <c:v>2.189546456738927</c:v>
                </c:pt>
                <c:pt idx="42">
                  <c:v>2.199096656305616</c:v>
                </c:pt>
                <c:pt idx="43">
                  <c:v>2.208521972931433</c:v>
                </c:pt>
                <c:pt idx="44">
                  <c:v>2.217799679947117</c:v>
                </c:pt>
                <c:pt idx="45">
                  <c:v>2.2269348400126</c:v>
                </c:pt>
                <c:pt idx="46">
                  <c:v>2.235932253986295</c:v>
                </c:pt>
                <c:pt idx="47">
                  <c:v>2.244771761495294</c:v>
                </c:pt>
                <c:pt idx="48">
                  <c:v>2.253483392087014</c:v>
                </c:pt>
                <c:pt idx="49">
                  <c:v>2.262047459261425</c:v>
                </c:pt>
                <c:pt idx="50">
                  <c:v>2.270492503638618</c:v>
                </c:pt>
                <c:pt idx="51">
                  <c:v>2.278799313755556</c:v>
                </c:pt>
                <c:pt idx="52">
                  <c:v>2.286950215787549</c:v>
                </c:pt>
                <c:pt idx="53">
                  <c:v>2.2949949938591</c:v>
                </c:pt>
                <c:pt idx="54">
                  <c:v>2.302893458356505</c:v>
                </c:pt>
                <c:pt idx="55">
                  <c:v>2.310672074930124</c:v>
                </c:pt>
                <c:pt idx="56">
                  <c:v>2.318313817223999</c:v>
                </c:pt>
                <c:pt idx="57">
                  <c:v>2.325823419002745</c:v>
                </c:pt>
                <c:pt idx="58">
                  <c:v>2.333205372625344</c:v>
                </c:pt>
                <c:pt idx="59">
                  <c:v>2.340483774625718</c:v>
                </c:pt>
                <c:pt idx="60">
                  <c:v>2.347622699467242</c:v>
                </c:pt>
                <c:pt idx="61">
                  <c:v>2.354626976852949</c:v>
                </c:pt>
                <c:pt idx="62">
                  <c:v>2.361538971269279</c:v>
                </c:pt>
                <c:pt idx="63">
                  <c:v>2.368305483839283</c:v>
                </c:pt>
                <c:pt idx="64">
                  <c:v>2.374968186299234</c:v>
                </c:pt>
                <c:pt idx="65">
                  <c:v>2.38153021583627</c:v>
                </c:pt>
                <c:pt idx="66">
                  <c:v>2.387959019712346</c:v>
                </c:pt>
                <c:pt idx="67">
                  <c:v>2.394276526767821</c:v>
                </c:pt>
                <c:pt idx="68">
                  <c:v>2.400486181791204</c:v>
                </c:pt>
                <c:pt idx="69">
                  <c:v>2.406591270897152</c:v>
                </c:pt>
                <c:pt idx="70">
                  <c:v>2.412578135431272</c:v>
                </c:pt>
                <c:pt idx="71">
                  <c:v>2.418450450829583</c:v>
                </c:pt>
                <c:pt idx="72">
                  <c:v>2.42422807069598</c:v>
                </c:pt>
                <c:pt idx="73">
                  <c:v>2.429897558687147</c:v>
                </c:pt>
                <c:pt idx="74">
                  <c:v>2.435478054171325</c:v>
                </c:pt>
                <c:pt idx="75">
                  <c:v>2.440940551539664</c:v>
                </c:pt>
                <c:pt idx="76">
                  <c:v>2.446304113951924</c:v>
                </c:pt>
                <c:pt idx="77">
                  <c:v>2.451571537038067</c:v>
                </c:pt>
                <c:pt idx="78">
                  <c:v>2.456730323223298</c:v>
                </c:pt>
                <c:pt idx="79">
                  <c:v>2.46181355362262</c:v>
                </c:pt>
                <c:pt idx="80">
                  <c:v>2.466793502343536</c:v>
                </c:pt>
                <c:pt idx="81">
                  <c:v>2.471673018500091</c:v>
                </c:pt>
                <c:pt idx="82">
                  <c:v>2.476454825454303</c:v>
                </c:pt>
                <c:pt idx="83">
                  <c:v>2.481155870828035</c:v>
                </c:pt>
                <c:pt idx="84">
                  <c:v>2.485764002284947</c:v>
                </c:pt>
                <c:pt idx="85">
                  <c:v>2.490281620441757</c:v>
                </c:pt>
                <c:pt idx="86">
                  <c:v>2.494711025205263</c:v>
                </c:pt>
                <c:pt idx="87">
                  <c:v>2.499054421197101</c:v>
                </c:pt>
                <c:pt idx="88">
                  <c:v>2.503313922815884</c:v>
                </c:pt>
                <c:pt idx="89">
                  <c:v>2.50749155896537</c:v>
                </c:pt>
                <c:pt idx="90">
                  <c:v>2.511575905309916</c:v>
                </c:pt>
                <c:pt idx="91">
                  <c:v>2.515595700268451</c:v>
                </c:pt>
                <c:pt idx="92">
                  <c:v>2.519512983257626</c:v>
                </c:pt>
                <c:pt idx="93">
                  <c:v>2.52336922097828</c:v>
                </c:pt>
                <c:pt idx="94">
                  <c:v>2.527127013839176</c:v>
                </c:pt>
                <c:pt idx="95">
                  <c:v>2.530826986248977</c:v>
                </c:pt>
                <c:pt idx="96">
                  <c:v>2.534432273475876</c:v>
                </c:pt>
                <c:pt idx="97">
                  <c:v>2.53797012775847</c:v>
                </c:pt>
                <c:pt idx="98">
                  <c:v>2.541441945254526</c:v>
                </c:pt>
                <c:pt idx="99">
                  <c:v>2.544824298759728</c:v>
                </c:pt>
                <c:pt idx="100">
                  <c:v>2.548143637434845</c:v>
                </c:pt>
                <c:pt idx="101">
                  <c:v>2.55138899727302</c:v>
                </c:pt>
                <c:pt idx="102">
                  <c:v>2.554561839190986</c:v>
                </c:pt>
                <c:pt idx="103">
                  <c:v>2.557663567887565</c:v>
                </c:pt>
                <c:pt idx="104">
                  <c:v>2.560695534393654</c:v>
                </c:pt>
                <c:pt idx="105">
                  <c:v>2.563670899419243</c:v>
                </c:pt>
                <c:pt idx="106">
                  <c:v>2.566567112993496</c:v>
                </c:pt>
                <c:pt idx="107">
                  <c:v>2.569397321085465</c:v>
                </c:pt>
                <c:pt idx="108">
                  <c:v>2.572162682646337</c:v>
                </c:pt>
                <c:pt idx="109">
                  <c:v>2.57486431366454</c:v>
                </c:pt>
                <c:pt idx="110">
                  <c:v>2.577503288957261</c:v>
                </c:pt>
                <c:pt idx="111">
                  <c:v>2.580080643863007</c:v>
                </c:pt>
                <c:pt idx="112">
                  <c:v>2.582597375841483</c:v>
                </c:pt>
                <c:pt idx="113">
                  <c:v>2.585043154905942</c:v>
                </c:pt>
                <c:pt idx="114">
                  <c:v>2.58744155155996</c:v>
                </c:pt>
                <c:pt idx="115">
                  <c:v>2.589770934458268</c:v>
                </c:pt>
                <c:pt idx="116">
                  <c:v>2.592043449629362</c:v>
                </c:pt>
                <c:pt idx="117">
                  <c:v>2.594248866857383</c:v>
                </c:pt>
                <c:pt idx="118">
                  <c:v>2.59641014384427</c:v>
                </c:pt>
                <c:pt idx="119">
                  <c:v>2.598505988988193</c:v>
                </c:pt>
              </c:numCache>
            </c:numRef>
          </c:xVal>
          <c:yVal>
            <c:numRef>
              <c:f>'P-V (2)'!$E$119:$E$238</c:f>
              <c:numCache>
                <c:formatCode>General</c:formatCode>
                <c:ptCount val="120"/>
                <c:pt idx="0">
                  <c:v>1.815426354757675</c:v>
                </c:pt>
                <c:pt idx="1">
                  <c:v>1.808686192184621</c:v>
                </c:pt>
                <c:pt idx="2">
                  <c:v>1.80292449978409</c:v>
                </c:pt>
                <c:pt idx="3">
                  <c:v>1.792204988359426</c:v>
                </c:pt>
                <c:pt idx="4">
                  <c:v>1.78276220348353</c:v>
                </c:pt>
                <c:pt idx="5">
                  <c:v>1.769501591631071</c:v>
                </c:pt>
                <c:pt idx="6">
                  <c:v>1.756742970460575</c:v>
                </c:pt>
                <c:pt idx="7">
                  <c:v>1.741393870434639</c:v>
                </c:pt>
                <c:pt idx="8">
                  <c:v>1.728319167457712</c:v>
                </c:pt>
                <c:pt idx="9">
                  <c:v>1.711485029745636</c:v>
                </c:pt>
                <c:pt idx="10">
                  <c:v>1.698128731080855</c:v>
                </c:pt>
                <c:pt idx="11">
                  <c:v>1.680795392487649</c:v>
                </c:pt>
                <c:pt idx="12">
                  <c:v>1.66649660093356</c:v>
                </c:pt>
                <c:pt idx="13">
                  <c:v>1.649814008034787</c:v>
                </c:pt>
                <c:pt idx="14">
                  <c:v>1.634886432146944</c:v>
                </c:pt>
                <c:pt idx="15">
                  <c:v>1.617630236276627</c:v>
                </c:pt>
                <c:pt idx="16">
                  <c:v>1.602923949903038</c:v>
                </c:pt>
                <c:pt idx="17">
                  <c:v>1.58528158753953</c:v>
                </c:pt>
                <c:pt idx="18">
                  <c:v>1.571117811924906</c:v>
                </c:pt>
                <c:pt idx="19">
                  <c:v>1.553192396590547</c:v>
                </c:pt>
                <c:pt idx="20">
                  <c:v>1.538976131346253</c:v>
                </c:pt>
                <c:pt idx="21">
                  <c:v>1.521241712437988</c:v>
                </c:pt>
                <c:pt idx="22">
                  <c:v>1.507222506044663</c:v>
                </c:pt>
                <c:pt idx="23">
                  <c:v>1.489893541220388</c:v>
                </c:pt>
                <c:pt idx="24">
                  <c:v>1.476105745086019</c:v>
                </c:pt>
                <c:pt idx="25">
                  <c:v>1.458915292298216</c:v>
                </c:pt>
                <c:pt idx="26">
                  <c:v>1.445772036404019</c:v>
                </c:pt>
                <c:pt idx="27">
                  <c:v>1.428492445334073</c:v>
                </c:pt>
                <c:pt idx="28">
                  <c:v>1.415256857807699</c:v>
                </c:pt>
                <c:pt idx="29">
                  <c:v>1.395755791815957</c:v>
                </c:pt>
                <c:pt idx="30">
                  <c:v>1.382587157756725</c:v>
                </c:pt>
                <c:pt idx="31">
                  <c:v>1.364658353830687</c:v>
                </c:pt>
                <c:pt idx="32">
                  <c:v>1.352844056224835</c:v>
                </c:pt>
                <c:pt idx="33">
                  <c:v>1.334878996725611</c:v>
                </c:pt>
                <c:pt idx="34">
                  <c:v>1.323844669879047</c:v>
                </c:pt>
                <c:pt idx="35">
                  <c:v>1.306649372949684</c:v>
                </c:pt>
                <c:pt idx="36">
                  <c:v>1.295256218005416</c:v>
                </c:pt>
                <c:pt idx="37">
                  <c:v>1.278380589416154</c:v>
                </c:pt>
                <c:pt idx="38">
                  <c:v>1.268203423350769</c:v>
                </c:pt>
                <c:pt idx="39">
                  <c:v>1.251876694367709</c:v>
                </c:pt>
                <c:pt idx="40">
                  <c:v>1.241577071502557</c:v>
                </c:pt>
                <c:pt idx="41">
                  <c:v>1.225114343372153</c:v>
                </c:pt>
                <c:pt idx="42">
                  <c:v>1.215620860917659</c:v>
                </c:pt>
                <c:pt idx="43">
                  <c:v>1.199857010548953</c:v>
                </c:pt>
                <c:pt idx="44">
                  <c:v>1.190203221964834</c:v>
                </c:pt>
                <c:pt idx="45">
                  <c:v>1.17447450433152</c:v>
                </c:pt>
                <c:pt idx="46">
                  <c:v>1.165001580284859</c:v>
                </c:pt>
                <c:pt idx="47">
                  <c:v>1.149701548029299</c:v>
                </c:pt>
                <c:pt idx="48">
                  <c:v>1.139899023690562</c:v>
                </c:pt>
                <c:pt idx="49">
                  <c:v>1.125840743538262</c:v>
                </c:pt>
                <c:pt idx="50">
                  <c:v>1.117423248697314</c:v>
                </c:pt>
                <c:pt idx="51">
                  <c:v>1.103893501446297</c:v>
                </c:pt>
                <c:pt idx="52">
                  <c:v>1.094432321435786</c:v>
                </c:pt>
                <c:pt idx="53">
                  <c:v>1.080421488030459</c:v>
                </c:pt>
                <c:pt idx="54">
                  <c:v>1.071406919654578</c:v>
                </c:pt>
                <c:pt idx="55">
                  <c:v>1.058355862376974</c:v>
                </c:pt>
                <c:pt idx="56">
                  <c:v>1.049965172589405</c:v>
                </c:pt>
                <c:pt idx="57">
                  <c:v>1.036857941097124</c:v>
                </c:pt>
                <c:pt idx="58">
                  <c:v>1.028764332223633</c:v>
                </c:pt>
                <c:pt idx="59">
                  <c:v>1.016411208696377</c:v>
                </c:pt>
                <c:pt idx="60">
                  <c:v>1.00983868728536</c:v>
                </c:pt>
                <c:pt idx="61">
                  <c:v>0.9976017636588</c:v>
                </c:pt>
                <c:pt idx="62">
                  <c:v>0.989915002104309</c:v>
                </c:pt>
                <c:pt idx="63">
                  <c:v>0.977968352798333</c:v>
                </c:pt>
                <c:pt idx="64">
                  <c:v>0.969635463435439</c:v>
                </c:pt>
                <c:pt idx="65">
                  <c:v>0.959525693884221</c:v>
                </c:pt>
                <c:pt idx="66">
                  <c:v>0.952682915407515</c:v>
                </c:pt>
                <c:pt idx="67">
                  <c:v>0.940358538494641</c:v>
                </c:pt>
                <c:pt idx="68">
                  <c:v>0.935633658382488</c:v>
                </c:pt>
                <c:pt idx="69">
                  <c:v>0.923670366646653</c:v>
                </c:pt>
                <c:pt idx="70">
                  <c:v>0.918823315599385</c:v>
                </c:pt>
                <c:pt idx="71">
                  <c:v>0.906878723306887</c:v>
                </c:pt>
                <c:pt idx="72">
                  <c:v>0.901470320292121</c:v>
                </c:pt>
                <c:pt idx="73">
                  <c:v>0.889204646869149</c:v>
                </c:pt>
                <c:pt idx="74">
                  <c:v>0.883290186552255</c:v>
                </c:pt>
                <c:pt idx="75">
                  <c:v>0.871430765240089</c:v>
                </c:pt>
                <c:pt idx="76">
                  <c:v>0.86941040409812</c:v>
                </c:pt>
                <c:pt idx="77">
                  <c:v>0.859126853811511</c:v>
                </c:pt>
                <c:pt idx="78">
                  <c:v>0.853498338319185</c:v>
                </c:pt>
                <c:pt idx="79">
                  <c:v>0.843670549346941</c:v>
                </c:pt>
                <c:pt idx="80">
                  <c:v>0.839622223250868</c:v>
                </c:pt>
                <c:pt idx="81">
                  <c:v>0.828081838540018</c:v>
                </c:pt>
                <c:pt idx="82">
                  <c:v>0.826008399445807</c:v>
                </c:pt>
                <c:pt idx="83">
                  <c:v>0.815572008369653</c:v>
                </c:pt>
                <c:pt idx="84">
                  <c:v>0.811995471395327</c:v>
                </c:pt>
                <c:pt idx="85">
                  <c:v>0.802058133228086</c:v>
                </c:pt>
                <c:pt idx="86">
                  <c:v>0.800110966632226</c:v>
                </c:pt>
                <c:pt idx="87">
                  <c:v>0.790242020037861</c:v>
                </c:pt>
                <c:pt idx="88">
                  <c:v>0.788546134841528</c:v>
                </c:pt>
                <c:pt idx="89">
                  <c:v>0.777246639334575</c:v>
                </c:pt>
                <c:pt idx="90">
                  <c:v>0.774915037286602</c:v>
                </c:pt>
                <c:pt idx="91">
                  <c:v>0.766700349394675</c:v>
                </c:pt>
                <c:pt idx="92">
                  <c:v>0.766333656980315</c:v>
                </c:pt>
                <c:pt idx="93">
                  <c:v>0.755938548872513</c:v>
                </c:pt>
                <c:pt idx="94">
                  <c:v>0.755139379560641</c:v>
                </c:pt>
                <c:pt idx="95">
                  <c:v>0.743697211627616</c:v>
                </c:pt>
                <c:pt idx="96">
                  <c:v>0.745336632783244</c:v>
                </c:pt>
                <c:pt idx="97">
                  <c:v>0.735011891321061</c:v>
                </c:pt>
                <c:pt idx="98">
                  <c:v>0.735258255306785</c:v>
                </c:pt>
                <c:pt idx="99">
                  <c:v>0.724940430488739</c:v>
                </c:pt>
                <c:pt idx="100">
                  <c:v>0.724031575233256</c:v>
                </c:pt>
                <c:pt idx="101">
                  <c:v>0.715558677082459</c:v>
                </c:pt>
                <c:pt idx="102">
                  <c:v>0.714733294501608</c:v>
                </c:pt>
                <c:pt idx="103">
                  <c:v>0.706444097533465</c:v>
                </c:pt>
                <c:pt idx="104">
                  <c:v>0.707757895202265</c:v>
                </c:pt>
                <c:pt idx="105">
                  <c:v>0.69772539024911</c:v>
                </c:pt>
                <c:pt idx="106">
                  <c:v>0.698476505902167</c:v>
                </c:pt>
                <c:pt idx="107">
                  <c:v>0.689540168255855</c:v>
                </c:pt>
                <c:pt idx="108">
                  <c:v>0.690905926049107</c:v>
                </c:pt>
                <c:pt idx="109">
                  <c:v>0.68158741060896</c:v>
                </c:pt>
                <c:pt idx="110">
                  <c:v>0.68469748093357</c:v>
                </c:pt>
                <c:pt idx="111">
                  <c:v>0.675525308978554</c:v>
                </c:pt>
                <c:pt idx="112">
                  <c:v>0.677893028903439</c:v>
                </c:pt>
                <c:pt idx="113">
                  <c:v>0.668229097472651</c:v>
                </c:pt>
                <c:pt idx="114">
                  <c:v>0.669606909849732</c:v>
                </c:pt>
                <c:pt idx="115">
                  <c:v>0.662267514618245</c:v>
                </c:pt>
                <c:pt idx="116">
                  <c:v>0.664650682627876</c:v>
                </c:pt>
                <c:pt idx="117">
                  <c:v>0.654803078125243</c:v>
                </c:pt>
                <c:pt idx="118">
                  <c:v>0.657992855950803</c:v>
                </c:pt>
                <c:pt idx="119">
                  <c:v>0.649734484597668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4244304"/>
        <c:axId val="-40935232"/>
      </c:scatterChart>
      <c:valAx>
        <c:axId val="-4244304"/>
        <c:scaling>
          <c:orientation val="minMax"/>
          <c:min val="1.5"/>
        </c:scaling>
        <c:delete val="0"/>
        <c:axPos val="b"/>
        <c:numFmt formatCode="General" sourceLinked="1"/>
        <c:majorTickMark val="out"/>
        <c:minorTickMark val="none"/>
        <c:tickLblPos val="nextTo"/>
        <c:crossAx val="-40935232"/>
        <c:crosses val="autoZero"/>
        <c:crossBetween val="midCat"/>
      </c:valAx>
      <c:valAx>
        <c:axId val="-40935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42443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 (2)'!$C$1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'P-V (2)'!$B$2:$B$282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'P-V (2)'!$C$2:$C$282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 (2)'!$H$1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'P-V (2)'!$B$2:$B$282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'P-V (2)'!$H$2:$H$282</c:f>
              <c:numCache>
                <c:formatCode>General</c:formatCode>
                <c:ptCount val="281"/>
                <c:pt idx="0">
                  <c:v>1.866495462378346</c:v>
                </c:pt>
                <c:pt idx="1">
                  <c:v>1.89278909071131</c:v>
                </c:pt>
                <c:pt idx="2">
                  <c:v>1.920001860176816</c:v>
                </c:pt>
                <c:pt idx="3">
                  <c:v>1.9481781776113</c:v>
                </c:pt>
                <c:pt idx="4">
                  <c:v>1.977365345135025</c:v>
                </c:pt>
                <c:pt idx="5">
                  <c:v>2.007433449233528</c:v>
                </c:pt>
                <c:pt idx="6">
                  <c:v>2.038606560141037</c:v>
                </c:pt>
                <c:pt idx="7">
                  <c:v>2.070846095364518</c:v>
                </c:pt>
                <c:pt idx="8">
                  <c:v>2.104204409547978</c:v>
                </c:pt>
                <c:pt idx="9">
                  <c:v>2.138838268029644</c:v>
                </c:pt>
                <c:pt idx="10">
                  <c:v>2.174608245266858</c:v>
                </c:pt>
                <c:pt idx="11">
                  <c:v>2.211675955161538</c:v>
                </c:pt>
                <c:pt idx="12">
                  <c:v>2.2499987307873</c:v>
                </c:pt>
                <c:pt idx="13">
                  <c:v>2.289752724898787</c:v>
                </c:pt>
                <c:pt idx="14">
                  <c:v>2.331015171908434</c:v>
                </c:pt>
                <c:pt idx="15">
                  <c:v>2.37374720803603</c:v>
                </c:pt>
                <c:pt idx="16">
                  <c:v>2.418025406015886</c:v>
                </c:pt>
                <c:pt idx="17">
                  <c:v>2.463931642837462</c:v>
                </c:pt>
                <c:pt idx="18">
                  <c:v>2.511688131975134</c:v>
                </c:pt>
                <c:pt idx="19">
                  <c:v>2.561124419241037</c:v>
                </c:pt>
                <c:pt idx="20">
                  <c:v>2.612326952187481</c:v>
                </c:pt>
                <c:pt idx="21">
                  <c:v>2.665687405592518</c:v>
                </c:pt>
                <c:pt idx="22">
                  <c:v>2.720872270008388</c:v>
                </c:pt>
                <c:pt idx="23">
                  <c:v>2.778293728186621</c:v>
                </c:pt>
                <c:pt idx="24">
                  <c:v>2.838084803533325</c:v>
                </c:pt>
                <c:pt idx="25">
                  <c:v>2.900041016491035</c:v>
                </c:pt>
                <c:pt idx="26">
                  <c:v>2.964456550896051</c:v>
                </c:pt>
                <c:pt idx="27">
                  <c:v>3.031474525019316</c:v>
                </c:pt>
                <c:pt idx="28">
                  <c:v>3.101249129320988</c:v>
                </c:pt>
                <c:pt idx="29">
                  <c:v>3.173742258195904</c:v>
                </c:pt>
                <c:pt idx="30">
                  <c:v>3.249320458880781</c:v>
                </c:pt>
                <c:pt idx="31">
                  <c:v>3.327731410687726</c:v>
                </c:pt>
                <c:pt idx="32">
                  <c:v>3.409589291009313</c:v>
                </c:pt>
                <c:pt idx="33">
                  <c:v>3.494873793756546</c:v>
                </c:pt>
                <c:pt idx="34">
                  <c:v>3.583539076301438</c:v>
                </c:pt>
                <c:pt idx="35">
                  <c:v>3.67604036224726</c:v>
                </c:pt>
                <c:pt idx="36">
                  <c:v>3.772340319898036</c:v>
                </c:pt>
                <c:pt idx="37">
                  <c:v>3.872951691717377</c:v>
                </c:pt>
                <c:pt idx="38">
                  <c:v>3.977849069894935</c:v>
                </c:pt>
                <c:pt idx="39">
                  <c:v>4.08729164572331</c:v>
                </c:pt>
                <c:pt idx="40">
                  <c:v>4.201559250524764</c:v>
                </c:pt>
                <c:pt idx="41">
                  <c:v>4.320599598100826</c:v>
                </c:pt>
                <c:pt idx="42">
                  <c:v>4.445058041311288</c:v>
                </c:pt>
                <c:pt idx="43">
                  <c:v>4.575285812883136</c:v>
                </c:pt>
                <c:pt idx="44">
                  <c:v>4.711250014458961</c:v>
                </c:pt>
                <c:pt idx="45">
                  <c:v>4.853297242209701</c:v>
                </c:pt>
                <c:pt idx="46">
                  <c:v>5.001340324922283</c:v>
                </c:pt>
                <c:pt idx="47">
                  <c:v>5.156678478016456</c:v>
                </c:pt>
                <c:pt idx="48">
                  <c:v>5.318796474360482</c:v>
                </c:pt>
                <c:pt idx="49">
                  <c:v>5.48862102034024</c:v>
                </c:pt>
                <c:pt idx="50">
                  <c:v>5.666080835571564</c:v>
                </c:pt>
                <c:pt idx="51">
                  <c:v>5.852230912913647</c:v>
                </c:pt>
                <c:pt idx="52">
                  <c:v>6.046364422828437</c:v>
                </c:pt>
                <c:pt idx="53">
                  <c:v>6.250255366239808</c:v>
                </c:pt>
                <c:pt idx="54">
                  <c:v>6.463122988597795</c:v>
                </c:pt>
                <c:pt idx="55">
                  <c:v>6.68620497934444</c:v>
                </c:pt>
                <c:pt idx="56">
                  <c:v>6.919313652952212</c:v>
                </c:pt>
                <c:pt idx="57">
                  <c:v>7.163850914970215</c:v>
                </c:pt>
                <c:pt idx="58">
                  <c:v>7.41960919027004</c:v>
                </c:pt>
                <c:pt idx="59">
                  <c:v>7.688180125004656</c:v>
                </c:pt>
                <c:pt idx="60">
                  <c:v>7.968273260357354</c:v>
                </c:pt>
                <c:pt idx="61">
                  <c:v>8.261487058021236</c:v>
                </c:pt>
                <c:pt idx="62">
                  <c:v>8.568523229750031</c:v>
                </c:pt>
                <c:pt idx="63">
                  <c:v>8.888832657032597</c:v>
                </c:pt>
                <c:pt idx="64">
                  <c:v>9.224304033049835</c:v>
                </c:pt>
                <c:pt idx="65">
                  <c:v>9.574262461706502</c:v>
                </c:pt>
                <c:pt idx="66">
                  <c:v>9.93923558222947</c:v>
                </c:pt>
                <c:pt idx="67">
                  <c:v>10.32142434579618</c:v>
                </c:pt>
                <c:pt idx="68">
                  <c:v>10.71988657477188</c:v>
                </c:pt>
                <c:pt idx="69">
                  <c:v>11.13320515789172</c:v>
                </c:pt>
                <c:pt idx="70">
                  <c:v>11.56351689347934</c:v>
                </c:pt>
                <c:pt idx="71">
                  <c:v>12.0112371746693</c:v>
                </c:pt>
                <c:pt idx="72">
                  <c:v>12.4767315128375</c:v>
                </c:pt>
                <c:pt idx="73">
                  <c:v>12.9577770941017</c:v>
                </c:pt>
                <c:pt idx="74">
                  <c:v>13.45407187420516</c:v>
                </c:pt>
                <c:pt idx="75">
                  <c:v>13.96804211071858</c:v>
                </c:pt>
                <c:pt idx="76">
                  <c:v>14.49655301443785</c:v>
                </c:pt>
                <c:pt idx="77">
                  <c:v>15.03879367534195</c:v>
                </c:pt>
                <c:pt idx="78">
                  <c:v>15.59372947271846</c:v>
                </c:pt>
                <c:pt idx="79">
                  <c:v>16.16008004903929</c:v>
                </c:pt>
                <c:pt idx="80">
                  <c:v>16.73629825022604</c:v>
                </c:pt>
                <c:pt idx="81">
                  <c:v>17.32055089929387</c:v>
                </c:pt>
                <c:pt idx="82">
                  <c:v>17.90619916820553</c:v>
                </c:pt>
                <c:pt idx="83">
                  <c:v>18.49475784770655</c:v>
                </c:pt>
                <c:pt idx="84">
                  <c:v>19.08343363349121</c:v>
                </c:pt>
                <c:pt idx="85">
                  <c:v>19.66911706189527</c:v>
                </c:pt>
                <c:pt idx="86">
                  <c:v>20.23718034247152</c:v>
                </c:pt>
                <c:pt idx="87">
                  <c:v>20.7998854275767</c:v>
                </c:pt>
                <c:pt idx="88">
                  <c:v>21.33562751296266</c:v>
                </c:pt>
                <c:pt idx="89">
                  <c:v>21.85147178921878</c:v>
                </c:pt>
                <c:pt idx="90">
                  <c:v>22.34313878860168</c:v>
                </c:pt>
                <c:pt idx="91">
                  <c:v>22.79241514695103</c:v>
                </c:pt>
                <c:pt idx="92">
                  <c:v>23.20790196367103</c:v>
                </c:pt>
                <c:pt idx="93">
                  <c:v>23.57809342693514</c:v>
                </c:pt>
                <c:pt idx="94">
                  <c:v>23.89850140815038</c:v>
                </c:pt>
                <c:pt idx="95">
                  <c:v>24.17278727682021</c:v>
                </c:pt>
                <c:pt idx="96">
                  <c:v>24.99313923798983</c:v>
                </c:pt>
                <c:pt idx="97">
                  <c:v>25.98498667354139</c:v>
                </c:pt>
                <c:pt idx="98">
                  <c:v>27.19626855842091</c:v>
                </c:pt>
                <c:pt idx="99">
                  <c:v>28.64314094519118</c:v>
                </c:pt>
                <c:pt idx="100">
                  <c:v>30.33925293559641</c:v>
                </c:pt>
                <c:pt idx="101">
                  <c:v>32.28784432023576</c:v>
                </c:pt>
                <c:pt idx="102">
                  <c:v>34.4880132744079</c:v>
                </c:pt>
                <c:pt idx="103">
                  <c:v>36.89813861498596</c:v>
                </c:pt>
                <c:pt idx="104">
                  <c:v>39.52179164553876</c:v>
                </c:pt>
                <c:pt idx="105">
                  <c:v>42.27631876344972</c:v>
                </c:pt>
                <c:pt idx="106">
                  <c:v>45.13368643062664</c:v>
                </c:pt>
                <c:pt idx="107">
                  <c:v>48.02859703271146</c:v>
                </c:pt>
                <c:pt idx="108">
                  <c:v>50.87580814261606</c:v>
                </c:pt>
                <c:pt idx="109">
                  <c:v>53.64274038601648</c:v>
                </c:pt>
                <c:pt idx="110">
                  <c:v>56.22722637188777</c:v>
                </c:pt>
                <c:pt idx="111">
                  <c:v>58.58205505140512</c:v>
                </c:pt>
                <c:pt idx="112">
                  <c:v>60.68026835071249</c:v>
                </c:pt>
                <c:pt idx="113">
                  <c:v>62.42266491847263</c:v>
                </c:pt>
                <c:pt idx="114">
                  <c:v>63.8421172954823</c:v>
                </c:pt>
                <c:pt idx="115">
                  <c:v>64.87149093843519</c:v>
                </c:pt>
                <c:pt idx="116">
                  <c:v>65.53317611982757</c:v>
                </c:pt>
                <c:pt idx="117">
                  <c:v>65.83040834861887</c:v>
                </c:pt>
                <c:pt idx="118">
                  <c:v>65.78850846591166</c:v>
                </c:pt>
                <c:pt idx="119">
                  <c:v>65.41843159088388</c:v>
                </c:pt>
                <c:pt idx="120">
                  <c:v>64.76657694343167</c:v>
                </c:pt>
                <c:pt idx="121">
                  <c:v>63.87052172569499</c:v>
                </c:pt>
                <c:pt idx="122">
                  <c:v>62.76979259362214</c:v>
                </c:pt>
                <c:pt idx="123">
                  <c:v>61.50383065181703</c:v>
                </c:pt>
                <c:pt idx="124">
                  <c:v>60.1128147749683</c:v>
                </c:pt>
                <c:pt idx="125">
                  <c:v>58.62658236158056</c:v>
                </c:pt>
                <c:pt idx="126">
                  <c:v>57.08674739607017</c:v>
                </c:pt>
                <c:pt idx="127">
                  <c:v>55.51191973963331</c:v>
                </c:pt>
                <c:pt idx="128">
                  <c:v>53.92201330900362</c:v>
                </c:pt>
                <c:pt idx="129">
                  <c:v>52.34191786250874</c:v>
                </c:pt>
                <c:pt idx="130">
                  <c:v>50.78231543783257</c:v>
                </c:pt>
                <c:pt idx="131">
                  <c:v>49.25546783758643</c:v>
                </c:pt>
                <c:pt idx="132">
                  <c:v>47.7616268958513</c:v>
                </c:pt>
                <c:pt idx="133">
                  <c:v>46.30905317260733</c:v>
                </c:pt>
                <c:pt idx="134">
                  <c:v>44.9068726687057</c:v>
                </c:pt>
                <c:pt idx="135">
                  <c:v>43.55138363915646</c:v>
                </c:pt>
                <c:pt idx="136">
                  <c:v>42.24061946883813</c:v>
                </c:pt>
                <c:pt idx="137">
                  <c:v>40.9808726837452</c:v>
                </c:pt>
                <c:pt idx="138">
                  <c:v>39.7653054930843</c:v>
                </c:pt>
                <c:pt idx="139">
                  <c:v>38.59599315118226</c:v>
                </c:pt>
                <c:pt idx="140">
                  <c:v>37.47366523899612</c:v>
                </c:pt>
                <c:pt idx="141">
                  <c:v>36.39037553667523</c:v>
                </c:pt>
                <c:pt idx="142">
                  <c:v>35.35316950044281</c:v>
                </c:pt>
                <c:pt idx="143">
                  <c:v>34.35496608327594</c:v>
                </c:pt>
                <c:pt idx="144">
                  <c:v>33.39837983764027</c:v>
                </c:pt>
                <c:pt idx="145">
                  <c:v>32.47710763387037</c:v>
                </c:pt>
                <c:pt idx="146">
                  <c:v>31.59409392566072</c:v>
                </c:pt>
                <c:pt idx="147">
                  <c:v>30.74253916935492</c:v>
                </c:pt>
                <c:pt idx="148">
                  <c:v>29.92806195075883</c:v>
                </c:pt>
                <c:pt idx="149">
                  <c:v>28.91872438229392</c:v>
                </c:pt>
                <c:pt idx="150">
                  <c:v>27.95839744053762</c:v>
                </c:pt>
                <c:pt idx="151">
                  <c:v>27.04116932523679</c:v>
                </c:pt>
                <c:pt idx="152">
                  <c:v>26.167237703171</c:v>
                </c:pt>
                <c:pt idx="153">
                  <c:v>25.33143275583658</c:v>
                </c:pt>
                <c:pt idx="154">
                  <c:v>24.53635877036445</c:v>
                </c:pt>
                <c:pt idx="155">
                  <c:v>23.77488214497993</c:v>
                </c:pt>
                <c:pt idx="156">
                  <c:v>23.04733199052157</c:v>
                </c:pt>
                <c:pt idx="157">
                  <c:v>22.35171920904083</c:v>
                </c:pt>
                <c:pt idx="158">
                  <c:v>21.68808972642679</c:v>
                </c:pt>
                <c:pt idx="159">
                  <c:v>21.0544456984829</c:v>
                </c:pt>
                <c:pt idx="160">
                  <c:v>20.44724097525783</c:v>
                </c:pt>
                <c:pt idx="161">
                  <c:v>19.86665066124539</c:v>
                </c:pt>
                <c:pt idx="162">
                  <c:v>19.31109077389938</c:v>
                </c:pt>
                <c:pt idx="163">
                  <c:v>18.7790964414543</c:v>
                </c:pt>
                <c:pt idx="164">
                  <c:v>18.27071319756182</c:v>
                </c:pt>
                <c:pt idx="165">
                  <c:v>17.78315188070856</c:v>
                </c:pt>
                <c:pt idx="166">
                  <c:v>17.3165331853492</c:v>
                </c:pt>
                <c:pt idx="167">
                  <c:v>16.86839070880471</c:v>
                </c:pt>
                <c:pt idx="168">
                  <c:v>16.43889982242283</c:v>
                </c:pt>
                <c:pt idx="169">
                  <c:v>16.02810107973833</c:v>
                </c:pt>
                <c:pt idx="170">
                  <c:v>15.63271800632099</c:v>
                </c:pt>
                <c:pt idx="171">
                  <c:v>15.25401623677343</c:v>
                </c:pt>
                <c:pt idx="172">
                  <c:v>14.89002811369429</c:v>
                </c:pt>
                <c:pt idx="173">
                  <c:v>14.54090350511136</c:v>
                </c:pt>
                <c:pt idx="174">
                  <c:v>14.20579180087031</c:v>
                </c:pt>
                <c:pt idx="175">
                  <c:v>13.88390454470863</c:v>
                </c:pt>
                <c:pt idx="176">
                  <c:v>13.57367423047361</c:v>
                </c:pt>
                <c:pt idx="177">
                  <c:v>13.27612386289238</c:v>
                </c:pt>
                <c:pt idx="178">
                  <c:v>12.99052574632875</c:v>
                </c:pt>
                <c:pt idx="179">
                  <c:v>12.71471396929091</c:v>
                </c:pt>
                <c:pt idx="180">
                  <c:v>12.45038064108502</c:v>
                </c:pt>
                <c:pt idx="181">
                  <c:v>12.19547277905925</c:v>
                </c:pt>
                <c:pt idx="182">
                  <c:v>11.94951835110407</c:v>
                </c:pt>
                <c:pt idx="183">
                  <c:v>11.71336836744546</c:v>
                </c:pt>
                <c:pt idx="184">
                  <c:v>11.48585355948533</c:v>
                </c:pt>
                <c:pt idx="185">
                  <c:v>11.26652996345024</c:v>
                </c:pt>
                <c:pt idx="186">
                  <c:v>11.05498286830766</c:v>
                </c:pt>
                <c:pt idx="187">
                  <c:v>10.85139033512818</c:v>
                </c:pt>
                <c:pt idx="188">
                  <c:v>10.6553361616104</c:v>
                </c:pt>
                <c:pt idx="189">
                  <c:v>10.46590077693021</c:v>
                </c:pt>
                <c:pt idx="190">
                  <c:v>10.28328507224552</c:v>
                </c:pt>
                <c:pt idx="191">
                  <c:v>10.1066478887168</c:v>
                </c:pt>
                <c:pt idx="192">
                  <c:v>9.936684571813424</c:v>
                </c:pt>
                <c:pt idx="193">
                  <c:v>9.772580944985005</c:v>
                </c:pt>
                <c:pt idx="194">
                  <c:v>9.614056787032572</c:v>
                </c:pt>
                <c:pt idx="195">
                  <c:v>9.461294823334668</c:v>
                </c:pt>
                <c:pt idx="196">
                  <c:v>9.313144638924148</c:v>
                </c:pt>
                <c:pt idx="197">
                  <c:v>9.170254421902433</c:v>
                </c:pt>
                <c:pt idx="198">
                  <c:v>9.032372616481284</c:v>
                </c:pt>
                <c:pt idx="199">
                  <c:v>8.899263312774358</c:v>
                </c:pt>
                <c:pt idx="200">
                  <c:v>8.770314501566032</c:v>
                </c:pt>
                <c:pt idx="201">
                  <c:v>8.645727893637657</c:v>
                </c:pt>
                <c:pt idx="202">
                  <c:v>8.525306597441257</c:v>
                </c:pt>
                <c:pt idx="203">
                  <c:v>8.408865329678035</c:v>
                </c:pt>
                <c:pt idx="204">
                  <c:v>8.29622958642477</c:v>
                </c:pt>
                <c:pt idx="205">
                  <c:v>8.18723488372539</c:v>
                </c:pt>
                <c:pt idx="206">
                  <c:v>8.081726060994404</c:v>
                </c:pt>
                <c:pt idx="207">
                  <c:v>7.979887943196563</c:v>
                </c:pt>
                <c:pt idx="208">
                  <c:v>7.880912421512454</c:v>
                </c:pt>
                <c:pt idx="209">
                  <c:v>7.78564212320003</c:v>
                </c:pt>
                <c:pt idx="210">
                  <c:v>7.692981463790911</c:v>
                </c:pt>
                <c:pt idx="211">
                  <c:v>7.603747350008638</c:v>
                </c:pt>
                <c:pt idx="212">
                  <c:v>7.51689762195899</c:v>
                </c:pt>
                <c:pt idx="213">
                  <c:v>7.433224779925195</c:v>
                </c:pt>
                <c:pt idx="214">
                  <c:v>7.352022429212202</c:v>
                </c:pt>
                <c:pt idx="215">
                  <c:v>7.273198233784384</c:v>
                </c:pt>
                <c:pt idx="216">
                  <c:v>7.197218027946087</c:v>
                </c:pt>
                <c:pt idx="217">
                  <c:v>7.123425110354</c:v>
                </c:pt>
                <c:pt idx="218">
                  <c:v>7.052008379131586</c:v>
                </c:pt>
                <c:pt idx="219">
                  <c:v>6.982879691391388</c:v>
                </c:pt>
                <c:pt idx="220">
                  <c:v>6.915955475279977</c:v>
                </c:pt>
                <c:pt idx="221">
                  <c:v>6.851156450128664</c:v>
                </c:pt>
                <c:pt idx="222">
                  <c:v>6.788157382153648</c:v>
                </c:pt>
                <c:pt idx="223">
                  <c:v>6.727390667617794</c:v>
                </c:pt>
                <c:pt idx="224">
                  <c:v>6.668534399660034</c:v>
                </c:pt>
                <c:pt idx="225">
                  <c:v>6.611524053586414</c:v>
                </c:pt>
                <c:pt idx="226">
                  <c:v>6.556298270556607</c:v>
                </c:pt>
                <c:pt idx="227">
                  <c:v>6.502798677641406</c:v>
                </c:pt>
                <c:pt idx="228">
                  <c:v>6.450969720185397</c:v>
                </c:pt>
                <c:pt idx="229">
                  <c:v>6.400758505520148</c:v>
                </c:pt>
                <c:pt idx="230">
                  <c:v>6.352337344679873</c:v>
                </c:pt>
                <c:pt idx="231">
                  <c:v>6.305209996820697</c:v>
                </c:pt>
                <c:pt idx="232">
                  <c:v>6.259773446895624</c:v>
                </c:pt>
                <c:pt idx="233">
                  <c:v>6.215761699624846</c:v>
                </c:pt>
                <c:pt idx="234">
                  <c:v>6.173345328761631</c:v>
                </c:pt>
                <c:pt idx="235">
                  <c:v>6.132058729199117</c:v>
                </c:pt>
                <c:pt idx="236">
                  <c:v>6.092285790915749</c:v>
                </c:pt>
                <c:pt idx="237">
                  <c:v>6.0537790285627</c:v>
                </c:pt>
                <c:pt idx="238">
                  <c:v>6.016707050778826</c:v>
                </c:pt>
                <c:pt idx="239">
                  <c:v>5.980630098718645</c:v>
                </c:pt>
                <c:pt idx="240">
                  <c:v>5.945920445587416</c:v>
                </c:pt>
                <c:pt idx="241">
                  <c:v>5.912346133405951</c:v>
                </c:pt>
                <c:pt idx="242">
                  <c:v>5.88007378153933</c:v>
                </c:pt>
                <c:pt idx="243">
                  <c:v>5.848878362740104</c:v>
                </c:pt>
                <c:pt idx="244">
                  <c:v>5.8187345132423</c:v>
                </c:pt>
                <c:pt idx="245">
                  <c:v>5.789618013386148</c:v>
                </c:pt>
                <c:pt idx="246">
                  <c:v>5.761693617943118</c:v>
                </c:pt>
                <c:pt idx="247">
                  <c:v>5.734748302775232</c:v>
                </c:pt>
                <c:pt idx="248">
                  <c:v>5.708946066015963</c:v>
                </c:pt>
                <c:pt idx="249">
                  <c:v>5.683895765510241</c:v>
                </c:pt>
                <c:pt idx="250">
                  <c:v>5.659946876886778</c:v>
                </c:pt>
                <c:pt idx="251">
                  <c:v>5.637077382729893</c:v>
                </c:pt>
                <c:pt idx="252">
                  <c:v>5.614907183028777</c:v>
                </c:pt>
                <c:pt idx="253">
                  <c:v>5.593780538749802</c:v>
                </c:pt>
                <c:pt idx="254">
                  <c:v>5.573678515345678</c:v>
                </c:pt>
                <c:pt idx="255">
                  <c:v>5.554230709858118</c:v>
                </c:pt>
                <c:pt idx="256">
                  <c:v>5.535776871916037</c:v>
                </c:pt>
                <c:pt idx="257">
                  <c:v>5.518126558913887</c:v>
                </c:pt>
                <c:pt idx="258">
                  <c:v>5.50144067531102</c:v>
                </c:pt>
                <c:pt idx="259">
                  <c:v>5.485532319005277</c:v>
                </c:pt>
                <c:pt idx="260">
                  <c:v>5.47039044589141</c:v>
                </c:pt>
                <c:pt idx="261">
                  <c:v>5.456175486003702</c:v>
                </c:pt>
                <c:pt idx="262">
                  <c:v>5.442535093482584</c:v>
                </c:pt>
                <c:pt idx="263">
                  <c:v>5.429801071476484</c:v>
                </c:pt>
                <c:pt idx="264">
                  <c:v>5.417962725467112</c:v>
                </c:pt>
                <c:pt idx="265">
                  <c:v>5.406673776167281</c:v>
                </c:pt>
                <c:pt idx="266">
                  <c:v>5.396263728540052</c:v>
                </c:pt>
                <c:pt idx="267">
                  <c:v>5.386723959943221</c:v>
                </c:pt>
                <c:pt idx="268">
                  <c:v>5.377713345019342</c:v>
                </c:pt>
                <c:pt idx="269">
                  <c:v>5.369559738169607</c:v>
                </c:pt>
                <c:pt idx="270">
                  <c:v>5.362090678414109</c:v>
                </c:pt>
                <c:pt idx="271">
                  <c:v>5.355466690914104</c:v>
                </c:pt>
                <c:pt idx="272">
                  <c:v>5.349352180052685</c:v>
                </c:pt>
                <c:pt idx="273">
                  <c:v>5.344073752340786</c:v>
                </c:pt>
                <c:pt idx="274">
                  <c:v>5.339462564569782</c:v>
                </c:pt>
                <c:pt idx="275">
                  <c:v>5.335679984453628</c:v>
                </c:pt>
                <c:pt idx="276">
                  <c:v>5.332558762921511</c:v>
                </c:pt>
                <c:pt idx="277">
                  <c:v>5.330096886100099</c:v>
                </c:pt>
                <c:pt idx="278">
                  <c:v>5.328292767529121</c:v>
                </c:pt>
                <c:pt idx="279">
                  <c:v>5.327309151061913</c:v>
                </c:pt>
                <c:pt idx="280">
                  <c:v>5.326817461411142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717664"/>
        <c:axId val="-6715888"/>
      </c:scatterChart>
      <c:valAx>
        <c:axId val="-6717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6715888"/>
        <c:crosses val="autoZero"/>
        <c:crossBetween val="midCat"/>
      </c:valAx>
      <c:valAx>
        <c:axId val="-6715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67176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'P-V'!$C$1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'P-V'!$G$1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'P-V'!$G$2:$G$282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27.51817019140072</c:v>
                </c:pt>
                <c:pt idx="97">
                  <c:v>27.70396660291556</c:v>
                </c:pt>
                <c:pt idx="98">
                  <c:v>27.81650230984564</c:v>
                </c:pt>
                <c:pt idx="99">
                  <c:v>27.85419231693974</c:v>
                </c:pt>
                <c:pt idx="100">
                  <c:v>27.81650230984564</c:v>
                </c:pt>
                <c:pt idx="101">
                  <c:v>27.70396660291556</c:v>
                </c:pt>
                <c:pt idx="102">
                  <c:v>27.51817019140072</c:v>
                </c:pt>
                <c:pt idx="103">
                  <c:v>27.27078360534655</c:v>
                </c:pt>
                <c:pt idx="104">
                  <c:v>26.94693989504069</c:v>
                </c:pt>
                <c:pt idx="105">
                  <c:v>26.56886126199042</c:v>
                </c:pt>
                <c:pt idx="106">
                  <c:v>26.13233826431835</c:v>
                </c:pt>
                <c:pt idx="107">
                  <c:v>25.64279231089963</c:v>
                </c:pt>
                <c:pt idx="108">
                  <c:v>25.11390428474075</c:v>
                </c:pt>
                <c:pt idx="109">
                  <c:v>24.53568488129538</c:v>
                </c:pt>
                <c:pt idx="110">
                  <c:v>23.92968697765608</c:v>
                </c:pt>
                <c:pt idx="111">
                  <c:v>23.30103999264712</c:v>
                </c:pt>
                <c:pt idx="112">
                  <c:v>22.6415707085516</c:v>
                </c:pt>
                <c:pt idx="113">
                  <c:v>21.97669249357534</c:v>
                </c:pt>
                <c:pt idx="114">
                  <c:v>21.29213245102527</c:v>
                </c:pt>
                <c:pt idx="115">
                  <c:v>20.6050658376952</c:v>
                </c:pt>
                <c:pt idx="116">
                  <c:v>19.91915916397157</c:v>
                </c:pt>
                <c:pt idx="117">
                  <c:v>19.23769161813992</c:v>
                </c:pt>
                <c:pt idx="118">
                  <c:v>18.55892260187316</c:v>
                </c:pt>
                <c:pt idx="119">
                  <c:v>17.89057386448953</c:v>
                </c:pt>
                <c:pt idx="120">
                  <c:v>17.23475713075618</c:v>
                </c:pt>
                <c:pt idx="121">
                  <c:v>16.59323939884903</c:v>
                </c:pt>
                <c:pt idx="122">
                  <c:v>15.96746740081438</c:v>
                </c:pt>
                <c:pt idx="123">
                  <c:v>15.35859410855051</c:v>
                </c:pt>
                <c:pt idx="124">
                  <c:v>14.7675062303414</c:v>
                </c:pt>
                <c:pt idx="125">
                  <c:v>14.19774837169939</c:v>
                </c:pt>
                <c:pt idx="126">
                  <c:v>13.64647129121552</c:v>
                </c:pt>
                <c:pt idx="127">
                  <c:v>13.11396254102656</c:v>
                </c:pt>
                <c:pt idx="128">
                  <c:v>12.60269746632243</c:v>
                </c:pt>
                <c:pt idx="129">
                  <c:v>12.11218440800996</c:v>
                </c:pt>
                <c:pt idx="130">
                  <c:v>11.6418768877413</c:v>
                </c:pt>
                <c:pt idx="131">
                  <c:v>11.18927722433276</c:v>
                </c:pt>
                <c:pt idx="132">
                  <c:v>10.75592997267177</c:v>
                </c:pt>
                <c:pt idx="133">
                  <c:v>10.3428303417896</c:v>
                </c:pt>
                <c:pt idx="134">
                  <c:v>9.947417081001822</c:v>
                </c:pt>
                <c:pt idx="135">
                  <c:v>9.56903130346663</c:v>
                </c:pt>
                <c:pt idx="136">
                  <c:v>9.208370411456022</c:v>
                </c:pt>
                <c:pt idx="137">
                  <c:v>8.863246908876648</c:v>
                </c:pt>
                <c:pt idx="138">
                  <c:v>8.534220490429661</c:v>
                </c:pt>
                <c:pt idx="139">
                  <c:v>8.22044616998454</c:v>
                </c:pt>
                <c:pt idx="140">
                  <c:v>7.92008180038868</c:v>
                </c:pt>
                <c:pt idx="141">
                  <c:v>7.634519608568809</c:v>
                </c:pt>
                <c:pt idx="142">
                  <c:v>7.361932012679039</c:v>
                </c:pt>
                <c:pt idx="143">
                  <c:v>7.102503492137644</c:v>
                </c:pt>
                <c:pt idx="144">
                  <c:v>6.854629956172821</c:v>
                </c:pt>
                <c:pt idx="145">
                  <c:v>6.618479089798543</c:v>
                </c:pt>
                <c:pt idx="146">
                  <c:v>6.39263954820858</c:v>
                </c:pt>
                <c:pt idx="147">
                  <c:v>6.177938901763514</c:v>
                </c:pt>
                <c:pt idx="148">
                  <c:v>5.972380406196897</c:v>
                </c:pt>
                <c:pt idx="149">
                  <c:v>5.776712385817062</c:v>
                </c:pt>
                <c:pt idx="150">
                  <c:v>5.5897401924433</c:v>
                </c:pt>
                <c:pt idx="151">
                  <c:v>5.411513263765592</c:v>
                </c:pt>
                <c:pt idx="152">
                  <c:v>5.240985791093082</c:v>
                </c:pt>
                <c:pt idx="153">
                  <c:v>5.07869732153472</c:v>
                </c:pt>
                <c:pt idx="154">
                  <c:v>4.923199388327877</c:v>
                </c:pt>
                <c:pt idx="155">
                  <c:v>4.774565956182698</c:v>
                </c:pt>
                <c:pt idx="156">
                  <c:v>4.632397240531649</c:v>
                </c:pt>
                <c:pt idx="157">
                  <c:v>4.496708974097811</c:v>
                </c:pt>
                <c:pt idx="158">
                  <c:v>4.367098782243543</c:v>
                </c:pt>
                <c:pt idx="159">
                  <c:v>4.242846740323603</c:v>
                </c:pt>
                <c:pt idx="160">
                  <c:v>4.12399370963036</c:v>
                </c:pt>
                <c:pt idx="161">
                  <c:v>4.010220301897367</c:v>
                </c:pt>
                <c:pt idx="162">
                  <c:v>3.90123103731097</c:v>
                </c:pt>
                <c:pt idx="163">
                  <c:v>3.797039593193122</c:v>
                </c:pt>
                <c:pt idx="164">
                  <c:v>3.697078372259282</c:v>
                </c:pt>
                <c:pt idx="165">
                  <c:v>3.601375847722685</c:v>
                </c:pt>
                <c:pt idx="166">
                  <c:v>3.509429631388966</c:v>
                </c:pt>
                <c:pt idx="167">
                  <c:v>3.42127891761292</c:v>
                </c:pt>
                <c:pt idx="168">
                  <c:v>3.33693526412315</c:v>
                </c:pt>
                <c:pt idx="169">
                  <c:v>3.255728840384902</c:v>
                </c:pt>
                <c:pt idx="170">
                  <c:v>3.177922258768058</c:v>
                </c:pt>
                <c:pt idx="171">
                  <c:v>3.10311384402826</c:v>
                </c:pt>
                <c:pt idx="172">
                  <c:v>3.031336798511654</c:v>
                </c:pt>
                <c:pt idx="173">
                  <c:v>2.962418568620146</c:v>
                </c:pt>
                <c:pt idx="174">
                  <c:v>2.89619915782946</c:v>
                </c:pt>
                <c:pt idx="175">
                  <c:v>2.832358016220456</c:v>
                </c:pt>
                <c:pt idx="176">
                  <c:v>2.771107528423986</c:v>
                </c:pt>
                <c:pt idx="177">
                  <c:v>2.71229978347775</c:v>
                </c:pt>
                <c:pt idx="178">
                  <c:v>2.655490406127004</c:v>
                </c:pt>
                <c:pt idx="179">
                  <c:v>2.601029482967916</c:v>
                </c:pt>
                <c:pt idx="180">
                  <c:v>2.548495556679872</c:v>
                </c:pt>
                <c:pt idx="181">
                  <c:v>2.497792639230215</c:v>
                </c:pt>
                <c:pt idx="182">
                  <c:v>2.449097484801709</c:v>
                </c:pt>
                <c:pt idx="183">
                  <c:v>2.40217027111566</c:v>
                </c:pt>
                <c:pt idx="184">
                  <c:v>2.356920570032808</c:v>
                </c:pt>
                <c:pt idx="185">
                  <c:v>2.313263888107941</c:v>
                </c:pt>
                <c:pt idx="186">
                  <c:v>2.271238013809395</c:v>
                </c:pt>
                <c:pt idx="187">
                  <c:v>2.230758050163006</c:v>
                </c:pt>
                <c:pt idx="188">
                  <c:v>2.191635035641405</c:v>
                </c:pt>
                <c:pt idx="189">
                  <c:v>2.153911303770202</c:v>
                </c:pt>
                <c:pt idx="190">
                  <c:v>2.1174138840687</c:v>
                </c:pt>
                <c:pt idx="191">
                  <c:v>2.082287226254097</c:v>
                </c:pt>
                <c:pt idx="192">
                  <c:v>2.048363822886921</c:v>
                </c:pt>
                <c:pt idx="193">
                  <c:v>2.015586422830093</c:v>
                </c:pt>
                <c:pt idx="194">
                  <c:v>1.983993470967543</c:v>
                </c:pt>
                <c:pt idx="195">
                  <c:v>1.953347640132277</c:v>
                </c:pt>
                <c:pt idx="196">
                  <c:v>1.923783565799961</c:v>
                </c:pt>
                <c:pt idx="197">
                  <c:v>1.895249775652953</c:v>
                </c:pt>
                <c:pt idx="198">
                  <c:v>1.867697986784397</c:v>
                </c:pt>
                <c:pt idx="199">
                  <c:v>1.841002000000002</c:v>
                </c:pt>
                <c:pt idx="200">
                  <c:v>1.815204023304441</c:v>
                </c:pt>
                <c:pt idx="201">
                  <c:v>1.790263730788609</c:v>
                </c:pt>
                <c:pt idx="202">
                  <c:v>1.766143165214724</c:v>
                </c:pt>
                <c:pt idx="203">
                  <c:v>1.74280656941247</c:v>
                </c:pt>
                <c:pt idx="204">
                  <c:v>1.72022023176823</c:v>
                </c:pt>
                <c:pt idx="205">
                  <c:v>1.698352344460655</c:v>
                </c:pt>
                <c:pt idx="206">
                  <c:v>1.677241557270667</c:v>
                </c:pt>
                <c:pt idx="207">
                  <c:v>1.656720656329361</c:v>
                </c:pt>
                <c:pt idx="208">
                  <c:v>1.63696464918805</c:v>
                </c:pt>
                <c:pt idx="209">
                  <c:v>1.617746633016181</c:v>
                </c:pt>
                <c:pt idx="210">
                  <c:v>1.599236304118796</c:v>
                </c:pt>
                <c:pt idx="211">
                  <c:v>1.581217735125812</c:v>
                </c:pt>
                <c:pt idx="212">
                  <c:v>1.563855582635407</c:v>
                </c:pt>
                <c:pt idx="213">
                  <c:v>1.547003508278795</c:v>
                </c:pt>
                <c:pt idx="214">
                  <c:v>1.530642547533096</c:v>
                </c:pt>
                <c:pt idx="215">
                  <c:v>1.514869602742674</c:v>
                </c:pt>
                <c:pt idx="216">
                  <c:v>1.499548548272691</c:v>
                </c:pt>
                <c:pt idx="217">
                  <c:v>1.484718780817301</c:v>
                </c:pt>
                <c:pt idx="218">
                  <c:v>1.470362176367373</c:v>
                </c:pt>
                <c:pt idx="219">
                  <c:v>1.456461547660091</c:v>
                </c:pt>
                <c:pt idx="220">
                  <c:v>1.44300058701186</c:v>
                </c:pt>
                <c:pt idx="221">
                  <c:v>1.429911873080394</c:v>
                </c:pt>
                <c:pt idx="222">
                  <c:v>1.417285383398989</c:v>
                </c:pt>
                <c:pt idx="223">
                  <c:v>1.405054374638308</c:v>
                </c:pt>
                <c:pt idx="224">
                  <c:v>1.393205565189306</c:v>
                </c:pt>
                <c:pt idx="225">
                  <c:v>1.381726323013504</c:v>
                </c:pt>
                <c:pt idx="226">
                  <c:v>1.370604628842295</c:v>
                </c:pt>
                <c:pt idx="227">
                  <c:v>1.359829041886574</c:v>
                </c:pt>
                <c:pt idx="228">
                  <c:v>1.349388667862385</c:v>
                </c:pt>
                <c:pt idx="229">
                  <c:v>1.339319439658944</c:v>
                </c:pt>
                <c:pt idx="230">
                  <c:v>1.329518255391832</c:v>
                </c:pt>
                <c:pt idx="231">
                  <c:v>1.320067763833768</c:v>
                </c:pt>
                <c:pt idx="232">
                  <c:v>1.310912729014151</c:v>
                </c:pt>
                <c:pt idx="233">
                  <c:v>1.302088716893473</c:v>
                </c:pt>
                <c:pt idx="234">
                  <c:v>1.293498940116385</c:v>
                </c:pt>
                <c:pt idx="235">
                  <c:v>1.285223337923657</c:v>
                </c:pt>
                <c:pt idx="236">
                  <c:v>1.277210488059872</c:v>
                </c:pt>
                <c:pt idx="237">
                  <c:v>1.269495544595681</c:v>
                </c:pt>
                <c:pt idx="238">
                  <c:v>1.261987050318496</c:v>
                </c:pt>
                <c:pt idx="239">
                  <c:v>1.254762540965344</c:v>
                </c:pt>
                <c:pt idx="240">
                  <c:v>1.247773795303897</c:v>
                </c:pt>
                <c:pt idx="241">
                  <c:v>1.241055552027504</c:v>
                </c:pt>
                <c:pt idx="242">
                  <c:v>1.234561019263457</c:v>
                </c:pt>
                <c:pt idx="243">
                  <c:v>1.22828496227697</c:v>
                </c:pt>
                <c:pt idx="244">
                  <c:v>1.222222381916365</c:v>
                </c:pt>
                <c:pt idx="245">
                  <c:v>1.216407628357559</c:v>
                </c:pt>
                <c:pt idx="246">
                  <c:v>1.21079638610856</c:v>
                </c:pt>
                <c:pt idx="247">
                  <c:v>1.2054228476717</c:v>
                </c:pt>
                <c:pt idx="248">
                  <c:v>1.200205589390728</c:v>
                </c:pt>
                <c:pt idx="249">
                  <c:v>1.195217430210097</c:v>
                </c:pt>
                <c:pt idx="250">
                  <c:v>1.190453822299086</c:v>
                </c:pt>
                <c:pt idx="251">
                  <c:v>1.185835622387989</c:v>
                </c:pt>
                <c:pt idx="252">
                  <c:v>1.181434570478255</c:v>
                </c:pt>
                <c:pt idx="253">
                  <c:v>1.177246754555348</c:v>
                </c:pt>
                <c:pt idx="254">
                  <c:v>1.173195034446037</c:v>
                </c:pt>
                <c:pt idx="255">
                  <c:v>1.169350216715101</c:v>
                </c:pt>
                <c:pt idx="256">
                  <c:v>1.16567264805379</c:v>
                </c:pt>
                <c:pt idx="257">
                  <c:v>1.162195877544664</c:v>
                </c:pt>
                <c:pt idx="258">
                  <c:v>1.158880983283057</c:v>
                </c:pt>
                <c:pt idx="259">
                  <c:v>1.155725682649</c:v>
                </c:pt>
                <c:pt idx="260">
                  <c:v>1.152763426009731</c:v>
                </c:pt>
                <c:pt idx="261">
                  <c:v>1.149920804498803</c:v>
                </c:pt>
                <c:pt idx="262">
                  <c:v>1.147266980452958</c:v>
                </c:pt>
                <c:pt idx="263">
                  <c:v>1.144799742898111</c:v>
                </c:pt>
                <c:pt idx="264">
                  <c:v>1.142446936955471</c:v>
                </c:pt>
                <c:pt idx="265">
                  <c:v>1.14027724942067</c:v>
                </c:pt>
                <c:pt idx="266">
                  <c:v>1.138288897414538</c:v>
                </c:pt>
                <c:pt idx="267">
                  <c:v>1.136410791563872</c:v>
                </c:pt>
                <c:pt idx="268">
                  <c:v>1.134711277122239</c:v>
                </c:pt>
                <c:pt idx="269">
                  <c:v>1.133154416811011</c:v>
                </c:pt>
                <c:pt idx="270">
                  <c:v>1.131773679676609</c:v>
                </c:pt>
                <c:pt idx="271">
                  <c:v>1.130499119720821</c:v>
                </c:pt>
                <c:pt idx="272">
                  <c:v>1.129398823965224</c:v>
                </c:pt>
                <c:pt idx="273">
                  <c:v>1.128437603187175</c:v>
                </c:pt>
                <c:pt idx="274">
                  <c:v>1.127649100575959</c:v>
                </c:pt>
                <c:pt idx="275">
                  <c:v>1.126998456576715</c:v>
                </c:pt>
                <c:pt idx="276">
                  <c:v>1.126485254676033</c:v>
                </c:pt>
                <c:pt idx="277">
                  <c:v>1.126109166755045</c:v>
                </c:pt>
                <c:pt idx="278">
                  <c:v>1.125904120590888</c:v>
                </c:pt>
                <c:pt idx="279">
                  <c:v>1.125801622035101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'P-V'!$H$1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'P-V'!$H$2:$H$282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27.56391438018099</c:v>
                </c:pt>
                <c:pt idx="97">
                  <c:v>27.84874439720637</c:v>
                </c:pt>
                <c:pt idx="98">
                  <c:v>28.18681091699782</c:v>
                </c:pt>
                <c:pt idx="99">
                  <c:v>28.60863718645039</c:v>
                </c:pt>
                <c:pt idx="100">
                  <c:v>29.14989151007883</c:v>
                </c:pt>
                <c:pt idx="101">
                  <c:v>29.84292199352146</c:v>
                </c:pt>
                <c:pt idx="102">
                  <c:v>30.72427667521346</c:v>
                </c:pt>
                <c:pt idx="103">
                  <c:v>31.7896323917668</c:v>
                </c:pt>
                <c:pt idx="104">
                  <c:v>33.09206269797385</c:v>
                </c:pt>
                <c:pt idx="105">
                  <c:v>34.59661919888894</c:v>
                </c:pt>
                <c:pt idx="106">
                  <c:v>36.32120545770248</c:v>
                </c:pt>
                <c:pt idx="107">
                  <c:v>38.249634254477</c:v>
                </c:pt>
                <c:pt idx="108">
                  <c:v>40.33396697247585</c:v>
                </c:pt>
                <c:pt idx="109">
                  <c:v>42.57683544478271</c:v>
                </c:pt>
                <c:pt idx="110">
                  <c:v>44.9031391959378</c:v>
                </c:pt>
                <c:pt idx="111">
                  <c:v>47.27044082979182</c:v>
                </c:pt>
                <c:pt idx="112">
                  <c:v>49.65703149341804</c:v>
                </c:pt>
                <c:pt idx="113">
                  <c:v>51.9511597271968</c:v>
                </c:pt>
                <c:pt idx="114">
                  <c:v>54.1592571214828</c:v>
                </c:pt>
                <c:pt idx="115">
                  <c:v>56.18584221939439</c:v>
                </c:pt>
                <c:pt idx="116">
                  <c:v>58.00768774328635</c:v>
                </c:pt>
                <c:pt idx="117">
                  <c:v>59.58108587155812</c:v>
                </c:pt>
                <c:pt idx="118">
                  <c:v>60.88426718987007</c:v>
                </c:pt>
                <c:pt idx="119">
                  <c:v>61.88050917785321</c:v>
                </c:pt>
                <c:pt idx="120">
                  <c:v>62.57039945169358</c:v>
                </c:pt>
                <c:pt idx="121">
                  <c:v>62.9524045110084</c:v>
                </c:pt>
                <c:pt idx="122">
                  <c:v>63.03404190702788</c:v>
                </c:pt>
                <c:pt idx="123">
                  <c:v>62.83082791371795</c:v>
                </c:pt>
                <c:pt idx="124">
                  <c:v>62.36787823876629</c:v>
                </c:pt>
                <c:pt idx="125">
                  <c:v>61.66680763024491</c:v>
                </c:pt>
                <c:pt idx="126">
                  <c:v>60.76991548860372</c:v>
                </c:pt>
                <c:pt idx="127">
                  <c:v>59.70162552866573</c:v>
                </c:pt>
                <c:pt idx="128">
                  <c:v>58.49205166087147</c:v>
                </c:pt>
                <c:pt idx="129">
                  <c:v>57.18039719956707</c:v>
                </c:pt>
                <c:pt idx="130">
                  <c:v>55.79247569877951</c:v>
                </c:pt>
                <c:pt idx="131">
                  <c:v>54.35691926478955</c:v>
                </c:pt>
                <c:pt idx="132">
                  <c:v>52.88877326735025</c:v>
                </c:pt>
                <c:pt idx="133">
                  <c:v>51.41075927377145</c:v>
                </c:pt>
                <c:pt idx="134">
                  <c:v>49.94527995628601</c:v>
                </c:pt>
                <c:pt idx="135">
                  <c:v>48.49878887666669</c:v>
                </c:pt>
                <c:pt idx="136">
                  <c:v>47.07769871702736</c:v>
                </c:pt>
                <c:pt idx="137">
                  <c:v>45.69600043063452</c:v>
                </c:pt>
                <c:pt idx="138">
                  <c:v>44.35143463529903</c:v>
                </c:pt>
                <c:pt idx="139">
                  <c:v>43.05029823074446</c:v>
                </c:pt>
                <c:pt idx="140">
                  <c:v>41.79639396306377</c:v>
                </c:pt>
                <c:pt idx="141">
                  <c:v>40.5828994358188</c:v>
                </c:pt>
                <c:pt idx="142">
                  <c:v>39.41909443196555</c:v>
                </c:pt>
                <c:pt idx="143">
                  <c:v>38.29798886584</c:v>
                </c:pt>
                <c:pt idx="144">
                  <c:v>37.2231159928599</c:v>
                </c:pt>
                <c:pt idx="145">
                  <c:v>36.187758338486</c:v>
                </c:pt>
                <c:pt idx="146">
                  <c:v>35.19542702770566</c:v>
                </c:pt>
                <c:pt idx="147">
                  <c:v>34.23863566742861</c:v>
                </c:pt>
                <c:pt idx="148">
                  <c:v>33.32357078762416</c:v>
                </c:pt>
                <c:pt idx="149">
                  <c:v>32.26401190095663</c:v>
                </c:pt>
                <c:pt idx="150">
                  <c:v>31.25390489218864</c:v>
                </c:pt>
                <c:pt idx="151">
                  <c:v>30.28724605123358</c:v>
                </c:pt>
                <c:pt idx="152">
                  <c:v>29.36444235733439</c:v>
                </c:pt>
                <c:pt idx="153">
                  <c:v>28.48021999644892</c:v>
                </c:pt>
                <c:pt idx="154">
                  <c:v>27.63751288631086</c:v>
                </c:pt>
                <c:pt idx="155">
                  <c:v>26.82892653331578</c:v>
                </c:pt>
                <c:pt idx="156">
                  <c:v>26.05495807339688</c:v>
                </c:pt>
                <c:pt idx="157">
                  <c:v>25.3136354294723</c:v>
                </c:pt>
                <c:pt idx="158">
                  <c:v>24.60514674857518</c:v>
                </c:pt>
                <c:pt idx="159">
                  <c:v>23.92749345581448</c:v>
                </c:pt>
                <c:pt idx="160">
                  <c:v>23.27700254154564</c:v>
                </c:pt>
                <c:pt idx="161">
                  <c:v>22.65397234971357</c:v>
                </c:pt>
                <c:pt idx="162">
                  <c:v>22.05681054211911</c:v>
                </c:pt>
                <c:pt idx="163">
                  <c:v>21.48404221487762</c:v>
                </c:pt>
                <c:pt idx="164">
                  <c:v>20.9358126156718</c:v>
                </c:pt>
                <c:pt idx="165">
                  <c:v>20.40920329468093</c:v>
                </c:pt>
                <c:pt idx="166">
                  <c:v>19.90442730014345</c:v>
                </c:pt>
                <c:pt idx="167">
                  <c:v>19.41889350391491</c:v>
                </c:pt>
                <c:pt idx="168">
                  <c:v>18.95286334139295</c:v>
                </c:pt>
                <c:pt idx="169">
                  <c:v>18.50645287132468</c:v>
                </c:pt>
                <c:pt idx="170">
                  <c:v>18.07616585296726</c:v>
                </c:pt>
                <c:pt idx="171">
                  <c:v>17.66343918983292</c:v>
                </c:pt>
                <c:pt idx="172">
                  <c:v>17.26618637493853</c:v>
                </c:pt>
                <c:pt idx="173">
                  <c:v>16.8846246953475</c:v>
                </c:pt>
                <c:pt idx="174">
                  <c:v>16.51787660717063</c:v>
                </c:pt>
                <c:pt idx="175">
                  <c:v>16.16512757454051</c:v>
                </c:pt>
                <c:pt idx="176">
                  <c:v>15.82470292648491</c:v>
                </c:pt>
                <c:pt idx="177">
                  <c:v>15.49776714516314</c:v>
                </c:pt>
                <c:pt idx="178">
                  <c:v>15.18356311350951</c:v>
                </c:pt>
                <c:pt idx="179">
                  <c:v>14.87974422974045</c:v>
                </c:pt>
                <c:pt idx="180">
                  <c:v>14.58820962101037</c:v>
                </c:pt>
                <c:pt idx="181">
                  <c:v>14.30672940398821</c:v>
                </c:pt>
                <c:pt idx="182">
                  <c:v>14.03481154748578</c:v>
                </c:pt>
                <c:pt idx="183">
                  <c:v>13.7734267787181</c:v>
                </c:pt>
                <c:pt idx="184">
                  <c:v>13.52131002363747</c:v>
                </c:pt>
                <c:pt idx="185">
                  <c:v>13.27799524408192</c:v>
                </c:pt>
                <c:pt idx="186">
                  <c:v>13.04304659002712</c:v>
                </c:pt>
                <c:pt idx="187">
                  <c:v>12.8166855013249</c:v>
                </c:pt>
                <c:pt idx="188">
                  <c:v>12.59847234739594</c:v>
                </c:pt>
                <c:pt idx="189">
                  <c:v>12.38740422928153</c:v>
                </c:pt>
                <c:pt idx="190">
                  <c:v>12.18372421897994</c:v>
                </c:pt>
                <c:pt idx="191">
                  <c:v>11.98651217461898</c:v>
                </c:pt>
                <c:pt idx="192">
                  <c:v>11.7965621243758</c:v>
                </c:pt>
                <c:pt idx="193">
                  <c:v>11.61298151931784</c:v>
                </c:pt>
                <c:pt idx="194">
                  <c:v>11.43547233546539</c:v>
                </c:pt>
                <c:pt idx="195">
                  <c:v>11.26425436912302</c:v>
                </c:pt>
                <c:pt idx="196">
                  <c:v>11.09805177401162</c:v>
                </c:pt>
                <c:pt idx="197">
                  <c:v>10.93760440605003</c:v>
                </c:pt>
                <c:pt idx="198">
                  <c:v>10.78264299110048</c:v>
                </c:pt>
                <c:pt idx="199">
                  <c:v>10.632914735133</c:v>
                </c:pt>
                <c:pt idx="200">
                  <c:v>10.48774220703448</c:v>
                </c:pt>
                <c:pt idx="201">
                  <c:v>10.34736280259288</c:v>
                </c:pt>
                <c:pt idx="202">
                  <c:v>10.21156489533927</c:v>
                </c:pt>
                <c:pt idx="203">
                  <c:v>10.08014913755633</c:v>
                </c:pt>
                <c:pt idx="204">
                  <c:v>9.952927595227427</c:v>
                </c:pt>
                <c:pt idx="205">
                  <c:v>9.829722954671307</c:v>
                </c:pt>
                <c:pt idx="206">
                  <c:v>9.710367794063211</c:v>
                </c:pt>
                <c:pt idx="207">
                  <c:v>9.595079112357963</c:v>
                </c:pt>
                <c:pt idx="208">
                  <c:v>9.482949117720893</c:v>
                </c:pt>
                <c:pt idx="209">
                  <c:v>9.374939438459465</c:v>
                </c:pt>
                <c:pt idx="210">
                  <c:v>9.269814617493103</c:v>
                </c:pt>
                <c:pt idx="211">
                  <c:v>9.168507657729026</c:v>
                </c:pt>
                <c:pt idx="212">
                  <c:v>9.069841280296487</c:v>
                </c:pt>
                <c:pt idx="213">
                  <c:v>8.974721328694129</c:v>
                </c:pt>
                <c:pt idx="214">
                  <c:v>8.882350312266025</c:v>
                </c:pt>
                <c:pt idx="215">
                  <c:v>8.792627793790958</c:v>
                </c:pt>
                <c:pt idx="216">
                  <c:v>8.70608895360592</c:v>
                </c:pt>
                <c:pt idx="217">
                  <c:v>8.621990501784737</c:v>
                </c:pt>
                <c:pt idx="218">
                  <c:v>8.540551839097702</c:v>
                </c:pt>
                <c:pt idx="219">
                  <c:v>8.461676619660698</c:v>
                </c:pt>
                <c:pt idx="220">
                  <c:v>8.385273422464397</c:v>
                </c:pt>
                <c:pt idx="221">
                  <c:v>8.311255453969334</c:v>
                </c:pt>
                <c:pt idx="222">
                  <c:v>8.239254490577542</c:v>
                </c:pt>
                <c:pt idx="223">
                  <c:v>8.16976804224715</c:v>
                </c:pt>
                <c:pt idx="224">
                  <c:v>8.102431383709696</c:v>
                </c:pt>
                <c:pt idx="225">
                  <c:v>8.03717366733559</c:v>
                </c:pt>
                <c:pt idx="226">
                  <c:v>7.973927474191577</c:v>
                </c:pt>
                <c:pt idx="227">
                  <c:v>7.912628621867266</c:v>
                </c:pt>
                <c:pt idx="228">
                  <c:v>7.853215985303845</c:v>
                </c:pt>
                <c:pt idx="229">
                  <c:v>7.795631329626095</c:v>
                </c:pt>
                <c:pt idx="230">
                  <c:v>7.740074714079827</c:v>
                </c:pt>
                <c:pt idx="231">
                  <c:v>7.685978922467811</c:v>
                </c:pt>
                <c:pt idx="232">
                  <c:v>7.633801675220598</c:v>
                </c:pt>
                <c:pt idx="233">
                  <c:v>7.58323960752723</c:v>
                </c:pt>
                <c:pt idx="234">
                  <c:v>7.534490657764018</c:v>
                </c:pt>
                <c:pt idx="235">
                  <c:v>7.487021442804144</c:v>
                </c:pt>
                <c:pt idx="236">
                  <c:v>7.441274982521345</c:v>
                </c:pt>
                <c:pt idx="237">
                  <c:v>7.396968319768502</c:v>
                </c:pt>
                <c:pt idx="238">
                  <c:v>7.354297065922263</c:v>
                </c:pt>
                <c:pt idx="239">
                  <c:v>7.312756445640023</c:v>
                </c:pt>
                <c:pt idx="240">
                  <c:v>7.272776441299773</c:v>
                </c:pt>
                <c:pt idx="241">
                  <c:v>7.234091256709155</c:v>
                </c:pt>
                <c:pt idx="242">
                  <c:v>7.196894183580844</c:v>
                </c:pt>
                <c:pt idx="243">
                  <c:v>7.160927098518759</c:v>
                </c:pt>
                <c:pt idx="244">
                  <c:v>7.126161834173149</c:v>
                </c:pt>
                <c:pt idx="245">
                  <c:v>7.092571481260476</c:v>
                </c:pt>
                <c:pt idx="246">
                  <c:v>7.060347176046693</c:v>
                </c:pt>
                <c:pt idx="247">
                  <c:v>7.029244104455865</c:v>
                </c:pt>
                <c:pt idx="248">
                  <c:v>6.999452527689942</c:v>
                </c:pt>
                <c:pt idx="249">
                  <c:v>6.97052165516796</c:v>
                </c:pt>
                <c:pt idx="250">
                  <c:v>6.942855883355205</c:v>
                </c:pt>
                <c:pt idx="251">
                  <c:v>6.916430675268767</c:v>
                </c:pt>
                <c:pt idx="252">
                  <c:v>6.890807536092878</c:v>
                </c:pt>
                <c:pt idx="253">
                  <c:v>6.866385008943972</c:v>
                </c:pt>
                <c:pt idx="254">
                  <c:v>6.84314197020122</c:v>
                </c:pt>
                <c:pt idx="255">
                  <c:v>6.820650734361473</c:v>
                </c:pt>
                <c:pt idx="256">
                  <c:v>6.79930478028263</c:v>
                </c:pt>
                <c:pt idx="257">
                  <c:v>6.778884409687485</c:v>
                </c:pt>
                <c:pt idx="258">
                  <c:v>6.759576334768038</c:v>
                </c:pt>
                <c:pt idx="259">
                  <c:v>6.741164805014397</c:v>
                </c:pt>
                <c:pt idx="260">
                  <c:v>6.723637480419286</c:v>
                </c:pt>
                <c:pt idx="261">
                  <c:v>6.707180527869344</c:v>
                </c:pt>
                <c:pt idx="262">
                  <c:v>6.691386419941537</c:v>
                </c:pt>
                <c:pt idx="263">
                  <c:v>6.67663971436478</c:v>
                </c:pt>
                <c:pt idx="264">
                  <c:v>6.662928447733832</c:v>
                </c:pt>
                <c:pt idx="265">
                  <c:v>6.649851874158034</c:v>
                </c:pt>
                <c:pt idx="266">
                  <c:v>6.637791970898415</c:v>
                </c:pt>
                <c:pt idx="267">
                  <c:v>6.626739086653161</c:v>
                </c:pt>
                <c:pt idx="268">
                  <c:v>6.616298240673325</c:v>
                </c:pt>
                <c:pt idx="269">
                  <c:v>6.606849556749816</c:v>
                </c:pt>
                <c:pt idx="270">
                  <c:v>6.598193417767242</c:v>
                </c:pt>
                <c:pt idx="271">
                  <c:v>6.59051607425716</c:v>
                </c:pt>
                <c:pt idx="272">
                  <c:v>6.583428735040323</c:v>
                </c:pt>
                <c:pt idx="273">
                  <c:v>6.57731012231788</c:v>
                </c:pt>
                <c:pt idx="274">
                  <c:v>6.571964668791302</c:v>
                </c:pt>
                <c:pt idx="275">
                  <c:v>6.567579566458289</c:v>
                </c:pt>
                <c:pt idx="276">
                  <c:v>6.563961033544858</c:v>
                </c:pt>
                <c:pt idx="277">
                  <c:v>6.561106813376298</c:v>
                </c:pt>
                <c:pt idx="278">
                  <c:v>6.559015128131649</c:v>
                </c:pt>
                <c:pt idx="279">
                  <c:v>6.557874711212293</c:v>
                </c:pt>
                <c:pt idx="280">
                  <c:v>6.557304635649567</c:v>
                </c:pt>
              </c:numCache>
            </c:numRef>
          </c:yVal>
          <c:smooth val="1"/>
        </c:ser>
        <c:ser>
          <c:idx val="3"/>
          <c:order val="3"/>
          <c:tx>
            <c:v>Malc</c:v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'P-V'!#REF!</c:f>
              <c:numCache>
                <c:formatCode>General</c:formatCode>
                <c:ptCount val="1"/>
                <c:pt idx="0">
                  <c:v>1.0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4962608"/>
        <c:axId val="-34960320"/>
      </c:scatterChart>
      <c:valAx>
        <c:axId val="-34962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34960320"/>
        <c:crosses val="autoZero"/>
        <c:crossBetween val="midCat"/>
      </c:valAx>
      <c:valAx>
        <c:axId val="-34960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3496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Temperatures</a:t>
            </a:r>
          </a:p>
        </c:rich>
      </c:tx>
      <c:layout>
        <c:manualLayout>
          <c:xMode val="edge"/>
          <c:yMode val="edge"/>
          <c:x val="0.592869980090756"/>
          <c:y val="0.053120849933598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'P-V'!$M$1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'P-V'!$M$2:$M$282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746.5468358350657</c:v>
                </c:pt>
                <c:pt idx="97">
                  <c:v>746.5014204369713</c:v>
                </c:pt>
                <c:pt idx="98">
                  <c:v>745.7511099092119</c:v>
                </c:pt>
                <c:pt idx="99">
                  <c:v>744.4888961251081</c:v>
                </c:pt>
                <c:pt idx="100">
                  <c:v>742.7249831634481</c:v>
                </c:pt>
                <c:pt idx="101">
                  <c:v>740.473652217445</c:v>
                </c:pt>
                <c:pt idx="102">
                  <c:v>737.7529257387629</c:v>
                </c:pt>
                <c:pt idx="103">
                  <c:v>734.82902248655</c:v>
                </c:pt>
                <c:pt idx="104">
                  <c:v>731.0497963402676</c:v>
                </c:pt>
                <c:pt idx="105">
                  <c:v>727.2962070217774</c:v>
                </c:pt>
                <c:pt idx="106">
                  <c:v>722.9871395103212</c:v>
                </c:pt>
                <c:pt idx="107">
                  <c:v>718.3351895507464</c:v>
                </c:pt>
                <c:pt idx="108">
                  <c:v>713.5940446693344</c:v>
                </c:pt>
                <c:pt idx="109">
                  <c:v>708.1748364444522</c:v>
                </c:pt>
                <c:pt idx="110">
                  <c:v>702.886780769264</c:v>
                </c:pt>
                <c:pt idx="111">
                  <c:v>697.4128652503993</c:v>
                </c:pt>
                <c:pt idx="112">
                  <c:v>691.3758699353687</c:v>
                </c:pt>
                <c:pt idx="113">
                  <c:v>685.7171322487705</c:v>
                </c:pt>
                <c:pt idx="114">
                  <c:v>679.4137383091433</c:v>
                </c:pt>
                <c:pt idx="115">
                  <c:v>673.3213478132012</c:v>
                </c:pt>
                <c:pt idx="116">
                  <c:v>667.1600314053505</c:v>
                </c:pt>
                <c:pt idx="117">
                  <c:v>660.9473535740932</c:v>
                </c:pt>
                <c:pt idx="118">
                  <c:v>654.5361229739657</c:v>
                </c:pt>
                <c:pt idx="119">
                  <c:v>648.2381742473224</c:v>
                </c:pt>
                <c:pt idx="120">
                  <c:v>641.9361109236129</c:v>
                </c:pt>
                <c:pt idx="121">
                  <c:v>635.6420692340139</c:v>
                </c:pt>
                <c:pt idx="122">
                  <c:v>629.3669740739073</c:v>
                </c:pt>
                <c:pt idx="123">
                  <c:v>623.120604445213</c:v>
                </c:pt>
                <c:pt idx="124">
                  <c:v>616.9116630283562</c:v>
                </c:pt>
                <c:pt idx="125">
                  <c:v>610.872474341559</c:v>
                </c:pt>
                <c:pt idx="126">
                  <c:v>604.782663208235</c:v>
                </c:pt>
                <c:pt idx="127">
                  <c:v>598.7486771463902</c:v>
                </c:pt>
                <c:pt idx="128">
                  <c:v>592.8863512664612</c:v>
                </c:pt>
                <c:pt idx="129">
                  <c:v>587.1048934042498</c:v>
                </c:pt>
                <c:pt idx="130">
                  <c:v>581.4058718320938</c:v>
                </c:pt>
                <c:pt idx="131">
                  <c:v>575.6922448079929</c:v>
                </c:pt>
                <c:pt idx="132">
                  <c:v>570.1438021344984</c:v>
                </c:pt>
                <c:pt idx="133">
                  <c:v>564.7726248408283</c:v>
                </c:pt>
                <c:pt idx="134">
                  <c:v>559.4135217152472</c:v>
                </c:pt>
                <c:pt idx="135">
                  <c:v>554.1396596756481</c:v>
                </c:pt>
                <c:pt idx="136">
                  <c:v>549.0317523305011</c:v>
                </c:pt>
                <c:pt idx="137">
                  <c:v>543.9422434666678</c:v>
                </c:pt>
                <c:pt idx="138">
                  <c:v>539.0107577897486</c:v>
                </c:pt>
                <c:pt idx="139">
                  <c:v>534.1725747437608</c:v>
                </c:pt>
                <c:pt idx="140">
                  <c:v>529.355946453193</c:v>
                </c:pt>
                <c:pt idx="141">
                  <c:v>524.7525075171248</c:v>
                </c:pt>
                <c:pt idx="142">
                  <c:v>520.182277260578</c:v>
                </c:pt>
                <c:pt idx="143">
                  <c:v>515.7595992109362</c:v>
                </c:pt>
                <c:pt idx="144">
                  <c:v>511.3690326727244</c:v>
                </c:pt>
                <c:pt idx="145">
                  <c:v>507.1170251244871</c:v>
                </c:pt>
                <c:pt idx="146">
                  <c:v>502.8960069518664</c:v>
                </c:pt>
                <c:pt idx="147">
                  <c:v>498.8596859178682</c:v>
                </c:pt>
                <c:pt idx="148">
                  <c:v>494.8090185350394</c:v>
                </c:pt>
                <c:pt idx="149">
                  <c:v>490.9311895792086</c:v>
                </c:pt>
                <c:pt idx="150">
                  <c:v>487.0894604201257</c:v>
                </c:pt>
                <c:pt idx="151">
                  <c:v>483.3698280627536</c:v>
                </c:pt>
                <c:pt idx="152">
                  <c:v>479.6836520193337</c:v>
                </c:pt>
                <c:pt idx="153">
                  <c:v>476.156495739239</c:v>
                </c:pt>
                <c:pt idx="154">
                  <c:v>472.6242206993876</c:v>
                </c:pt>
                <c:pt idx="155">
                  <c:v>469.1983874665309</c:v>
                </c:pt>
                <c:pt idx="156">
                  <c:v>465.8419331446557</c:v>
                </c:pt>
                <c:pt idx="157">
                  <c:v>462.5922154758086</c:v>
                </c:pt>
                <c:pt idx="158">
                  <c:v>459.4138496610354</c:v>
                </c:pt>
                <c:pt idx="159">
                  <c:v>456.2665301952517</c:v>
                </c:pt>
                <c:pt idx="160">
                  <c:v>453.2153161898585</c:v>
                </c:pt>
                <c:pt idx="161">
                  <c:v>450.2280225478899</c:v>
                </c:pt>
                <c:pt idx="162">
                  <c:v>447.3022902411265</c:v>
                </c:pt>
                <c:pt idx="163">
                  <c:v>444.4695268698319</c:v>
                </c:pt>
                <c:pt idx="164">
                  <c:v>441.6670796335098</c:v>
                </c:pt>
                <c:pt idx="165">
                  <c:v>438.951412498642</c:v>
                </c:pt>
                <c:pt idx="166">
                  <c:v>436.2632285594586</c:v>
                </c:pt>
                <c:pt idx="167">
                  <c:v>433.6562360015907</c:v>
                </c:pt>
                <c:pt idx="168">
                  <c:v>431.1334370466978</c:v>
                </c:pt>
                <c:pt idx="169">
                  <c:v>428.6107442421433</c:v>
                </c:pt>
                <c:pt idx="170">
                  <c:v>426.1896256347187</c:v>
                </c:pt>
                <c:pt idx="171">
                  <c:v>423.7949509903067</c:v>
                </c:pt>
                <c:pt idx="172">
                  <c:v>421.4740860966481</c:v>
                </c:pt>
                <c:pt idx="173">
                  <c:v>419.2034513219054</c:v>
                </c:pt>
                <c:pt idx="174">
                  <c:v>416.9811790585366</c:v>
                </c:pt>
                <c:pt idx="175">
                  <c:v>414.780310123668</c:v>
                </c:pt>
                <c:pt idx="176">
                  <c:v>412.6689224260184</c:v>
                </c:pt>
                <c:pt idx="177">
                  <c:v>410.6057245227102</c:v>
                </c:pt>
                <c:pt idx="178">
                  <c:v>408.5416369214161</c:v>
                </c:pt>
                <c:pt idx="179">
                  <c:v>406.5826642421018</c:v>
                </c:pt>
                <c:pt idx="180">
                  <c:v>404.6261769581415</c:v>
                </c:pt>
                <c:pt idx="181">
                  <c:v>402.7070000982291</c:v>
                </c:pt>
                <c:pt idx="182">
                  <c:v>400.8675476404622</c:v>
                </c:pt>
                <c:pt idx="183">
                  <c:v>399.0500951684205</c:v>
                </c:pt>
                <c:pt idx="184">
                  <c:v>397.2702874297654</c:v>
                </c:pt>
                <c:pt idx="185">
                  <c:v>395.5268505130648</c:v>
                </c:pt>
                <c:pt idx="186">
                  <c:v>393.8388280031471</c:v>
                </c:pt>
                <c:pt idx="187">
                  <c:v>392.1888256163481</c:v>
                </c:pt>
                <c:pt idx="188">
                  <c:v>390.5559840613171</c:v>
                </c:pt>
                <c:pt idx="189">
                  <c:v>388.9739321891185</c:v>
                </c:pt>
                <c:pt idx="190">
                  <c:v>387.4074126473619</c:v>
                </c:pt>
                <c:pt idx="191">
                  <c:v>385.9075721445275</c:v>
                </c:pt>
                <c:pt idx="192">
                  <c:v>384.4255634598608</c:v>
                </c:pt>
                <c:pt idx="193">
                  <c:v>382.9747570188944</c:v>
                </c:pt>
                <c:pt idx="194">
                  <c:v>381.5719019187914</c:v>
                </c:pt>
                <c:pt idx="195">
                  <c:v>380.16705324545</c:v>
                </c:pt>
                <c:pt idx="196">
                  <c:v>378.8212869179868</c:v>
                </c:pt>
                <c:pt idx="197">
                  <c:v>377.5066160666802</c:v>
                </c:pt>
                <c:pt idx="198">
                  <c:v>376.2220800818976</c:v>
                </c:pt>
                <c:pt idx="199">
                  <c:v>374.9502926116641</c:v>
                </c:pt>
                <c:pt idx="200">
                  <c:v>373.7196447943375</c:v>
                </c:pt>
                <c:pt idx="201">
                  <c:v>372.5165967895064</c:v>
                </c:pt>
                <c:pt idx="202">
                  <c:v>371.3403449663365</c:v>
                </c:pt>
                <c:pt idx="203">
                  <c:v>370.190120792114</c:v>
                </c:pt>
                <c:pt idx="204">
                  <c:v>369.065188910696</c:v>
                </c:pt>
                <c:pt idx="205">
                  <c:v>367.9648453490726</c:v>
                </c:pt>
                <c:pt idx="206">
                  <c:v>366.9034407542351</c:v>
                </c:pt>
                <c:pt idx="207">
                  <c:v>365.838833466537</c:v>
                </c:pt>
                <c:pt idx="208">
                  <c:v>364.8376184687655</c:v>
                </c:pt>
                <c:pt idx="209">
                  <c:v>363.8212812545788</c:v>
                </c:pt>
                <c:pt idx="210">
                  <c:v>362.8661627729992</c:v>
                </c:pt>
                <c:pt idx="211">
                  <c:v>361.8955990293157</c:v>
                </c:pt>
                <c:pt idx="212">
                  <c:v>360.9842403513064</c:v>
                </c:pt>
                <c:pt idx="213">
                  <c:v>360.0710317703092</c:v>
                </c:pt>
                <c:pt idx="214">
                  <c:v>359.1770012078521</c:v>
                </c:pt>
                <c:pt idx="215">
                  <c:v>358.3288761915863</c:v>
                </c:pt>
                <c:pt idx="216">
                  <c:v>357.4780996621948</c:v>
                </c:pt>
                <c:pt idx="217">
                  <c:v>356.6583948350375</c:v>
                </c:pt>
                <c:pt idx="218">
                  <c:v>355.8589809483298</c:v>
                </c:pt>
                <c:pt idx="219">
                  <c:v>355.079396855076</c:v>
                </c:pt>
                <c:pt idx="220">
                  <c:v>354.319200037197</c:v>
                </c:pt>
                <c:pt idx="221">
                  <c:v>353.5651228114357</c:v>
                </c:pt>
                <c:pt idx="222">
                  <c:v>352.85219121028</c:v>
                </c:pt>
                <c:pt idx="223">
                  <c:v>352.1476994719295</c:v>
                </c:pt>
                <c:pt idx="224">
                  <c:v>351.4609938426757</c:v>
                </c:pt>
                <c:pt idx="225">
                  <c:v>350.7917129266767</c:v>
                </c:pt>
                <c:pt idx="226">
                  <c:v>350.1395094512437</c:v>
                </c:pt>
                <c:pt idx="227">
                  <c:v>349.5040496596154</c:v>
                </c:pt>
                <c:pt idx="228">
                  <c:v>348.8850127377992</c:v>
                </c:pt>
                <c:pt idx="229">
                  <c:v>348.2941334620206</c:v>
                </c:pt>
                <c:pt idx="230">
                  <c:v>347.6979026153729</c:v>
                </c:pt>
                <c:pt idx="231">
                  <c:v>347.1381849170026</c:v>
                </c:pt>
                <c:pt idx="232">
                  <c:v>346.5846514873124</c:v>
                </c:pt>
                <c:pt idx="233">
                  <c:v>346.0577950681707</c:v>
                </c:pt>
                <c:pt idx="234">
                  <c:v>345.5250632560246</c:v>
                </c:pt>
                <c:pt idx="235">
                  <c:v>345.0272193408202</c:v>
                </c:pt>
                <c:pt idx="236">
                  <c:v>344.5347853696188</c:v>
                </c:pt>
                <c:pt idx="237">
                  <c:v>344.0677614112507</c:v>
                </c:pt>
                <c:pt idx="238">
                  <c:v>343.5944314561302</c:v>
                </c:pt>
                <c:pt idx="239">
                  <c:v>343.1545942996948</c:v>
                </c:pt>
                <c:pt idx="240">
                  <c:v>342.7195156078007</c:v>
                </c:pt>
                <c:pt idx="241">
                  <c:v>342.3087646713801</c:v>
                </c:pt>
                <c:pt idx="242">
                  <c:v>341.9024745125204</c:v>
                </c:pt>
                <c:pt idx="243">
                  <c:v>341.5089565089466</c:v>
                </c:pt>
                <c:pt idx="244">
                  <c:v>341.1280449364542</c:v>
                </c:pt>
                <c:pt idx="245">
                  <c:v>340.770541135103</c:v>
                </c:pt>
                <c:pt idx="246">
                  <c:v>340.4170007425741</c:v>
                </c:pt>
                <c:pt idx="247">
                  <c:v>340.0864529776468</c:v>
                </c:pt>
                <c:pt idx="248">
                  <c:v>339.7488243206415</c:v>
                </c:pt>
                <c:pt idx="249">
                  <c:v>339.4420228860271</c:v>
                </c:pt>
                <c:pt idx="250">
                  <c:v>339.1495052475788</c:v>
                </c:pt>
                <c:pt idx="251">
                  <c:v>338.8497422700181</c:v>
                </c:pt>
                <c:pt idx="252">
                  <c:v>338.580203109981</c:v>
                </c:pt>
                <c:pt idx="253">
                  <c:v>338.3245686613058</c:v>
                </c:pt>
                <c:pt idx="254">
                  <c:v>338.0615509908574</c:v>
                </c:pt>
                <c:pt idx="255">
                  <c:v>337.8282338014733</c:v>
                </c:pt>
                <c:pt idx="256">
                  <c:v>337.5979802926822</c:v>
                </c:pt>
                <c:pt idx="257">
                  <c:v>337.3891650524511</c:v>
                </c:pt>
                <c:pt idx="258">
                  <c:v>337.1832810285959</c:v>
                </c:pt>
                <c:pt idx="259">
                  <c:v>336.9881758708245</c:v>
                </c:pt>
                <c:pt idx="260">
                  <c:v>336.8141800415738</c:v>
                </c:pt>
                <c:pt idx="261">
                  <c:v>336.6325725753724</c:v>
                </c:pt>
                <c:pt idx="262">
                  <c:v>336.479730723461</c:v>
                </c:pt>
                <c:pt idx="263">
                  <c:v>336.3399076710546</c:v>
                </c:pt>
                <c:pt idx="264">
                  <c:v>336.1924071955596</c:v>
                </c:pt>
                <c:pt idx="265">
                  <c:v>336.0733819323281</c:v>
                </c:pt>
                <c:pt idx="266">
                  <c:v>335.9672095205025</c:v>
                </c:pt>
                <c:pt idx="267">
                  <c:v>335.8533124236189</c:v>
                </c:pt>
                <c:pt idx="268">
                  <c:v>335.7676636978015</c:v>
                </c:pt>
                <c:pt idx="269">
                  <c:v>335.6845082193944</c:v>
                </c:pt>
                <c:pt idx="270">
                  <c:v>335.6217674795536</c:v>
                </c:pt>
                <c:pt idx="271">
                  <c:v>335.5512675582562</c:v>
                </c:pt>
                <c:pt idx="272">
                  <c:v>335.5088089194961</c:v>
                </c:pt>
                <c:pt idx="273">
                  <c:v>335.4687834853876</c:v>
                </c:pt>
                <c:pt idx="274">
                  <c:v>335.4490551289372</c:v>
                </c:pt>
                <c:pt idx="275">
                  <c:v>335.4317484389063</c:v>
                </c:pt>
                <c:pt idx="276">
                  <c:v>335.4245297502105</c:v>
                </c:pt>
                <c:pt idx="277">
                  <c:v>335.4273964681737</c:v>
                </c:pt>
                <c:pt idx="278">
                  <c:v>335.4505296324566</c:v>
                </c:pt>
                <c:pt idx="279">
                  <c:v>335.4659193560083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'P-V'!$N$1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'P-V'!$A$2:$A$282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'P-V'!$N$2:$N$282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747.7878405659117</c:v>
                </c:pt>
                <c:pt idx="97">
                  <c:v>750.4025523808156</c:v>
                </c:pt>
                <c:pt idx="98">
                  <c:v>755.6789596336876</c:v>
                </c:pt>
                <c:pt idx="99">
                  <c:v>764.6537539568554</c:v>
                </c:pt>
                <c:pt idx="100">
                  <c:v>778.3276430615975</c:v>
                </c:pt>
                <c:pt idx="101">
                  <c:v>797.6438088492923</c:v>
                </c:pt>
                <c:pt idx="102">
                  <c:v>823.7075666982124</c:v>
                </c:pt>
                <c:pt idx="103">
                  <c:v>856.59234562915</c:v>
                </c:pt>
                <c:pt idx="104">
                  <c:v>897.7622613202716</c:v>
                </c:pt>
                <c:pt idx="105">
                  <c:v>947.0481128645749</c:v>
                </c:pt>
                <c:pt idx="106">
                  <c:v>1004.876187190896</c:v>
                </c:pt>
                <c:pt idx="107">
                  <c:v>1071.492446661418</c:v>
                </c:pt>
                <c:pt idx="108">
                  <c:v>1146.06149259462</c:v>
                </c:pt>
                <c:pt idx="109">
                  <c:v>1228.897567901902</c:v>
                </c:pt>
                <c:pt idx="110">
                  <c:v>1318.940067429097</c:v>
                </c:pt>
                <c:pt idx="111">
                  <c:v>1414.83013595778</c:v>
                </c:pt>
                <c:pt idx="112">
                  <c:v>1516.311469248157</c:v>
                </c:pt>
                <c:pt idx="113">
                  <c:v>1620.980967702282</c:v>
                </c:pt>
                <c:pt idx="114">
                  <c:v>1728.175579857474</c:v>
                </c:pt>
                <c:pt idx="115">
                  <c:v>1836.010974639728</c:v>
                </c:pt>
                <c:pt idx="116">
                  <c:v>1942.87371560148</c:v>
                </c:pt>
                <c:pt idx="117">
                  <c:v>2047.021119350118</c:v>
                </c:pt>
                <c:pt idx="118">
                  <c:v>2147.266468612053</c:v>
                </c:pt>
                <c:pt idx="119">
                  <c:v>2242.147658022642</c:v>
                </c:pt>
                <c:pt idx="120">
                  <c:v>2330.534661917506</c:v>
                </c:pt>
                <c:pt idx="121">
                  <c:v>2411.536150645166</c:v>
                </c:pt>
                <c:pt idx="122">
                  <c:v>2484.523263636079</c:v>
                </c:pt>
                <c:pt idx="123">
                  <c:v>2549.138494752764</c:v>
                </c:pt>
                <c:pt idx="124">
                  <c:v>2605.41427128539</c:v>
                </c:pt>
                <c:pt idx="125">
                  <c:v>2653.276729211658</c:v>
                </c:pt>
                <c:pt idx="126">
                  <c:v>2693.193760338283</c:v>
                </c:pt>
                <c:pt idx="127">
                  <c:v>2725.817554911177</c:v>
                </c:pt>
                <c:pt idx="128">
                  <c:v>2751.723524267311</c:v>
                </c:pt>
                <c:pt idx="129">
                  <c:v>2771.662804313284</c:v>
                </c:pt>
                <c:pt idx="130">
                  <c:v>2786.326748522532</c:v>
                </c:pt>
                <c:pt idx="131">
                  <c:v>2796.682595757173</c:v>
                </c:pt>
                <c:pt idx="132">
                  <c:v>2803.49596524811</c:v>
                </c:pt>
                <c:pt idx="133">
                  <c:v>2807.296310642562</c:v>
                </c:pt>
                <c:pt idx="134">
                  <c:v>2808.775858686126</c:v>
                </c:pt>
                <c:pt idx="135">
                  <c:v>2808.549947272198</c:v>
                </c:pt>
                <c:pt idx="136">
                  <c:v>2806.919168905371</c:v>
                </c:pt>
                <c:pt idx="137">
                  <c:v>2804.388193992386</c:v>
                </c:pt>
                <c:pt idx="138">
                  <c:v>2801.181480914785</c:v>
                </c:pt>
                <c:pt idx="139">
                  <c:v>2797.45018383191</c:v>
                </c:pt>
                <c:pt idx="140">
                  <c:v>2793.553178145505</c:v>
                </c:pt>
                <c:pt idx="141">
                  <c:v>2789.432647125451</c:v>
                </c:pt>
                <c:pt idx="142">
                  <c:v>2785.289822543165</c:v>
                </c:pt>
                <c:pt idx="143">
                  <c:v>2781.0694369804</c:v>
                </c:pt>
                <c:pt idx="144">
                  <c:v>2776.91851201858</c:v>
                </c:pt>
                <c:pt idx="145">
                  <c:v>2772.75611292979</c:v>
                </c:pt>
                <c:pt idx="146">
                  <c:v>2768.75296686468</c:v>
                </c:pt>
                <c:pt idx="147">
                  <c:v>2764.720614254401</c:v>
                </c:pt>
                <c:pt idx="148">
                  <c:v>2760.84278529857</c:v>
                </c:pt>
                <c:pt idx="149">
                  <c:v>2601.32261285986</c:v>
                </c:pt>
                <c:pt idx="150">
                  <c:v>2417.770496850914</c:v>
                </c:pt>
                <c:pt idx="151">
                  <c:v>2284.211146162085</c:v>
                </c:pt>
                <c:pt idx="152">
                  <c:v>2128.64344420184</c:v>
                </c:pt>
                <c:pt idx="153">
                  <c:v>2011.089268264094</c:v>
                </c:pt>
                <c:pt idx="154">
                  <c:v>1877.203426581455</c:v>
                </c:pt>
                <c:pt idx="155">
                  <c:v>1780.075858775997</c:v>
                </c:pt>
                <c:pt idx="156">
                  <c:v>1664.941060017453</c:v>
                </c:pt>
                <c:pt idx="157">
                  <c:v>1579.659135084047</c:v>
                </c:pt>
                <c:pt idx="158">
                  <c:v>1478.332394802762</c:v>
                </c:pt>
                <c:pt idx="159">
                  <c:v>1406.532779171165</c:v>
                </c:pt>
                <c:pt idx="160">
                  <c:v>1319.519629710245</c:v>
                </c:pt>
                <c:pt idx="161">
                  <c:v>1255.970326359283</c:v>
                </c:pt>
                <c:pt idx="162">
                  <c:v>1179.367098753928</c:v>
                </c:pt>
                <c:pt idx="163">
                  <c:v>1123.956150344659</c:v>
                </c:pt>
                <c:pt idx="164">
                  <c:v>1057.360692318633</c:v>
                </c:pt>
                <c:pt idx="165">
                  <c:v>1007.759419445539</c:v>
                </c:pt>
                <c:pt idx="166">
                  <c:v>951.5294201493506</c:v>
                </c:pt>
                <c:pt idx="167">
                  <c:v>910.4990971717831</c:v>
                </c:pt>
                <c:pt idx="168">
                  <c:v>861.390590519197</c:v>
                </c:pt>
                <c:pt idx="169">
                  <c:v>822.9762416107886</c:v>
                </c:pt>
                <c:pt idx="170">
                  <c:v>778.3225195206893</c:v>
                </c:pt>
                <c:pt idx="171">
                  <c:v>744.9274499596633</c:v>
                </c:pt>
                <c:pt idx="172">
                  <c:v>706.6169935339299</c:v>
                </c:pt>
                <c:pt idx="173">
                  <c:v>677.779415770473</c:v>
                </c:pt>
                <c:pt idx="174">
                  <c:v>643.3450286784255</c:v>
                </c:pt>
                <c:pt idx="175">
                  <c:v>617.9811944052698</c:v>
                </c:pt>
                <c:pt idx="176">
                  <c:v>588.0016778679346</c:v>
                </c:pt>
                <c:pt idx="177">
                  <c:v>567.2044237975765</c:v>
                </c:pt>
                <c:pt idx="178">
                  <c:v>540.2655224005208</c:v>
                </c:pt>
                <c:pt idx="179">
                  <c:v>520.1663561317364</c:v>
                </c:pt>
                <c:pt idx="180">
                  <c:v>496.1375968760524</c:v>
                </c:pt>
                <c:pt idx="181">
                  <c:v>477.3177857119927</c:v>
                </c:pt>
                <c:pt idx="182">
                  <c:v>457.4715284852036</c:v>
                </c:pt>
                <c:pt idx="183">
                  <c:v>441.9332832987675</c:v>
                </c:pt>
                <c:pt idx="184">
                  <c:v>421.7053394702654</c:v>
                </c:pt>
                <c:pt idx="185">
                  <c:v>409.6358502381499</c:v>
                </c:pt>
                <c:pt idx="186">
                  <c:v>391.4544216957808</c:v>
                </c:pt>
                <c:pt idx="187">
                  <c:v>380.391526391103</c:v>
                </c:pt>
                <c:pt idx="188">
                  <c:v>363.7712740934732</c:v>
                </c:pt>
                <c:pt idx="189">
                  <c:v>353.2502036780944</c:v>
                </c:pt>
                <c:pt idx="190">
                  <c:v>337.7664409862825</c:v>
                </c:pt>
                <c:pt idx="191">
                  <c:v>327.804422283495</c:v>
                </c:pt>
                <c:pt idx="192">
                  <c:v>313.9192984996885</c:v>
                </c:pt>
                <c:pt idx="193">
                  <c:v>307.5997157474036</c:v>
                </c:pt>
                <c:pt idx="194">
                  <c:v>295.809932397124</c:v>
                </c:pt>
                <c:pt idx="195">
                  <c:v>287.6289383263144</c:v>
                </c:pt>
                <c:pt idx="196">
                  <c:v>277.0442154084531</c:v>
                </c:pt>
                <c:pt idx="197">
                  <c:v>270.5055784520752</c:v>
                </c:pt>
                <c:pt idx="198">
                  <c:v>259.6802110605075</c:v>
                </c:pt>
                <c:pt idx="199">
                  <c:v>254.8546262552193</c:v>
                </c:pt>
                <c:pt idx="200">
                  <c:v>245.4063538059403</c:v>
                </c:pt>
                <c:pt idx="201">
                  <c:v>240.1358157055317</c:v>
                </c:pt>
                <c:pt idx="202">
                  <c:v>231.623289788568</c:v>
                </c:pt>
                <c:pt idx="203">
                  <c:v>227.6196310419437</c:v>
                </c:pt>
                <c:pt idx="204">
                  <c:v>219.6972675761204</c:v>
                </c:pt>
                <c:pt idx="205">
                  <c:v>216.1320651999564</c:v>
                </c:pt>
                <c:pt idx="206">
                  <c:v>208.0243194378364</c:v>
                </c:pt>
                <c:pt idx="207">
                  <c:v>204.4538946975871</c:v>
                </c:pt>
                <c:pt idx="208">
                  <c:v>198.2784706509199</c:v>
                </c:pt>
                <c:pt idx="209">
                  <c:v>195.8546642482978</c:v>
                </c:pt>
                <c:pt idx="210">
                  <c:v>189.0781692743455</c:v>
                </c:pt>
                <c:pt idx="211">
                  <c:v>186.6679776602826</c:v>
                </c:pt>
                <c:pt idx="212">
                  <c:v>179.8575567525978</c:v>
                </c:pt>
                <c:pt idx="213">
                  <c:v>178.6443954950058</c:v>
                </c:pt>
                <c:pt idx="214">
                  <c:v>172.651986446524</c:v>
                </c:pt>
                <c:pt idx="215">
                  <c:v>171.0049710107896</c:v>
                </c:pt>
                <c:pt idx="216">
                  <c:v>165.3466199807845</c:v>
                </c:pt>
                <c:pt idx="217">
                  <c:v>163.4070937958743</c:v>
                </c:pt>
                <c:pt idx="218">
                  <c:v>158.7363540544226</c:v>
                </c:pt>
                <c:pt idx="219">
                  <c:v>156.9717532946152</c:v>
                </c:pt>
                <c:pt idx="220">
                  <c:v>152.6135577249961</c:v>
                </c:pt>
                <c:pt idx="221">
                  <c:v>151.7247103038982</c:v>
                </c:pt>
                <c:pt idx="222">
                  <c:v>146.9755514755848</c:v>
                </c:pt>
                <c:pt idx="223">
                  <c:v>145.9882904132617</c:v>
                </c:pt>
                <c:pt idx="224">
                  <c:v>141.8362762700541</c:v>
                </c:pt>
                <c:pt idx="225">
                  <c:v>141.1370609825011</c:v>
                </c:pt>
                <c:pt idx="226">
                  <c:v>137.0539266213869</c:v>
                </c:pt>
                <c:pt idx="227">
                  <c:v>136.9777582562598</c:v>
                </c:pt>
                <c:pt idx="228">
                  <c:v>133.1081482357368</c:v>
                </c:pt>
                <c:pt idx="229">
                  <c:v>132.8544518932841</c:v>
                </c:pt>
                <c:pt idx="230">
                  <c:v>129.0048509039717</c:v>
                </c:pt>
                <c:pt idx="231">
                  <c:v>128.5102859038199</c:v>
                </c:pt>
                <c:pt idx="232">
                  <c:v>125.4989748554023</c:v>
                </c:pt>
                <c:pt idx="233">
                  <c:v>125.3537273310932</c:v>
                </c:pt>
                <c:pt idx="234">
                  <c:v>121.7555502222122</c:v>
                </c:pt>
                <c:pt idx="235">
                  <c:v>121.8803586957757</c:v>
                </c:pt>
                <c:pt idx="236">
                  <c:v>118.853952552398</c:v>
                </c:pt>
                <c:pt idx="237">
                  <c:v>118.3584215369253</c:v>
                </c:pt>
                <c:pt idx="238">
                  <c:v>115.4045394916756</c:v>
                </c:pt>
                <c:pt idx="239">
                  <c:v>115.5108055116215</c:v>
                </c:pt>
                <c:pt idx="240">
                  <c:v>111.6547153631478</c:v>
                </c:pt>
                <c:pt idx="241">
                  <c:v>112.832075417968</c:v>
                </c:pt>
                <c:pt idx="242">
                  <c:v>109.9181909722743</c:v>
                </c:pt>
                <c:pt idx="243">
                  <c:v>110.5536200206863</c:v>
                </c:pt>
                <c:pt idx="244">
                  <c:v>107.2186643480716</c:v>
                </c:pt>
                <c:pt idx="245">
                  <c:v>107.6678012792749</c:v>
                </c:pt>
                <c:pt idx="246">
                  <c:v>104.4995931193519</c:v>
                </c:pt>
                <c:pt idx="247">
                  <c:v>105.2644321304782</c:v>
                </c:pt>
                <c:pt idx="248">
                  <c:v>101.8690535491437</c:v>
                </c:pt>
                <c:pt idx="249">
                  <c:v>103.0779763207612</c:v>
                </c:pt>
                <c:pt idx="250">
                  <c:v>99.94264967315258</c:v>
                </c:pt>
                <c:pt idx="251">
                  <c:v>101.1642114523274</c:v>
                </c:pt>
                <c:pt idx="252">
                  <c:v>97.81026258409642</c:v>
                </c:pt>
                <c:pt idx="253">
                  <c:v>98.79639779225744</c:v>
                </c:pt>
                <c:pt idx="254">
                  <c:v>95.17145563832818</c:v>
                </c:pt>
                <c:pt idx="255">
                  <c:v>96.633828480315</c:v>
                </c:pt>
                <c:pt idx="256">
                  <c:v>93.36204886599963</c:v>
                </c:pt>
                <c:pt idx="257">
                  <c:v>94.81604892819514</c:v>
                </c:pt>
                <c:pt idx="258">
                  <c:v>91.69839325452084</c:v>
                </c:pt>
                <c:pt idx="259">
                  <c:v>92.25141221345197</c:v>
                </c:pt>
                <c:pt idx="260">
                  <c:v>89.62408116424696</c:v>
                </c:pt>
                <c:pt idx="261">
                  <c:v>90.39578000816762</c:v>
                </c:pt>
                <c:pt idx="262">
                  <c:v>87.00980930047656</c:v>
                </c:pt>
                <c:pt idx="263">
                  <c:v>88.8503179465248</c:v>
                </c:pt>
                <c:pt idx="264">
                  <c:v>85.37580655082628</c:v>
                </c:pt>
                <c:pt idx="265">
                  <c:v>86.95374423646662</c:v>
                </c:pt>
                <c:pt idx="266">
                  <c:v>83.04757250013537</c:v>
                </c:pt>
                <c:pt idx="267">
                  <c:v>84.80975592985955</c:v>
                </c:pt>
                <c:pt idx="268">
                  <c:v>80.92501022654207</c:v>
                </c:pt>
                <c:pt idx="269">
                  <c:v>82.1066591533467</c:v>
                </c:pt>
                <c:pt idx="270">
                  <c:v>78.14176738743515</c:v>
                </c:pt>
                <c:pt idx="271">
                  <c:v>80.18800987742854</c:v>
                </c:pt>
                <c:pt idx="272">
                  <c:v>76.83418308444095</c:v>
                </c:pt>
                <c:pt idx="273">
                  <c:v>77.69136218393012</c:v>
                </c:pt>
                <c:pt idx="274">
                  <c:v>73.48217012962338</c:v>
                </c:pt>
                <c:pt idx="275">
                  <c:v>74.86728586174984</c:v>
                </c:pt>
                <c:pt idx="276">
                  <c:v>69.61245813363026</c:v>
                </c:pt>
                <c:pt idx="277">
                  <c:v>73.75901009872905</c:v>
                </c:pt>
                <c:pt idx="278">
                  <c:v>71.9519509056222</c:v>
                </c:pt>
                <c:pt idx="279">
                  <c:v>70.10927871522524</c:v>
                </c:pt>
                <c:pt idx="280">
                  <c:v>68.2497197481491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984272"/>
        <c:axId val="-35010336"/>
      </c:scatterChart>
      <c:valAx>
        <c:axId val="1998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35010336"/>
        <c:crosses val="autoZero"/>
        <c:crossBetween val="midCat"/>
      </c:valAx>
      <c:valAx>
        <c:axId val="-35010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842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Log P - Log V</a:t>
            </a:r>
          </a:p>
        </c:rich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'P-V'!$F$1</c:f>
              <c:strCache>
                <c:ptCount val="1"/>
                <c:pt idx="0">
                  <c:v>Log V</c:v>
                </c:pt>
              </c:strCache>
            </c:strRef>
          </c:tx>
          <c:xVal>
            <c:numRef>
              <c:f>'P-V'!$F$2:$F$282</c:f>
              <c:numCache>
                <c:formatCode>General</c:formatCode>
                <c:ptCount val="281"/>
                <c:pt idx="0">
                  <c:v>2.481155870828035</c:v>
                </c:pt>
                <c:pt idx="1">
                  <c:v>2.476454825454303</c:v>
                </c:pt>
                <c:pt idx="2">
                  <c:v>2.471673018500091</c:v>
                </c:pt>
                <c:pt idx="3">
                  <c:v>2.466793502343536</c:v>
                </c:pt>
                <c:pt idx="4">
                  <c:v>2.46181355362262</c:v>
                </c:pt>
                <c:pt idx="5">
                  <c:v>2.456730323223298</c:v>
                </c:pt>
                <c:pt idx="6">
                  <c:v>2.451571537038067</c:v>
                </c:pt>
                <c:pt idx="7">
                  <c:v>2.446304113951924</c:v>
                </c:pt>
                <c:pt idx="8">
                  <c:v>2.440940551539664</c:v>
                </c:pt>
                <c:pt idx="9">
                  <c:v>2.435478054171325</c:v>
                </c:pt>
                <c:pt idx="10">
                  <c:v>2.429897558687147</c:v>
                </c:pt>
                <c:pt idx="11">
                  <c:v>2.42422807069598</c:v>
                </c:pt>
                <c:pt idx="12">
                  <c:v>2.418450450829583</c:v>
                </c:pt>
                <c:pt idx="13">
                  <c:v>2.412578135431272</c:v>
                </c:pt>
                <c:pt idx="14">
                  <c:v>2.406591270897152</c:v>
                </c:pt>
                <c:pt idx="15">
                  <c:v>2.400486181791204</c:v>
                </c:pt>
                <c:pt idx="16">
                  <c:v>2.394276526767821</c:v>
                </c:pt>
                <c:pt idx="17">
                  <c:v>2.387959019712346</c:v>
                </c:pt>
                <c:pt idx="18">
                  <c:v>2.38153021583627</c:v>
                </c:pt>
                <c:pt idx="19">
                  <c:v>2.374968186299234</c:v>
                </c:pt>
                <c:pt idx="20">
                  <c:v>2.368305483839283</c:v>
                </c:pt>
                <c:pt idx="21">
                  <c:v>2.361538971269279</c:v>
                </c:pt>
                <c:pt idx="22">
                  <c:v>2.354626976852949</c:v>
                </c:pt>
                <c:pt idx="23">
                  <c:v>2.347622699467242</c:v>
                </c:pt>
                <c:pt idx="24">
                  <c:v>2.340483774625718</c:v>
                </c:pt>
                <c:pt idx="25">
                  <c:v>2.333205372625344</c:v>
                </c:pt>
                <c:pt idx="26">
                  <c:v>2.325823419002745</c:v>
                </c:pt>
                <c:pt idx="27">
                  <c:v>2.318313817223999</c:v>
                </c:pt>
                <c:pt idx="28">
                  <c:v>2.310672074930124</c:v>
                </c:pt>
                <c:pt idx="29">
                  <c:v>2.302893458356505</c:v>
                </c:pt>
                <c:pt idx="30">
                  <c:v>2.2949949938591</c:v>
                </c:pt>
                <c:pt idx="31">
                  <c:v>2.286950215787549</c:v>
                </c:pt>
                <c:pt idx="32">
                  <c:v>2.278799313755556</c:v>
                </c:pt>
                <c:pt idx="33">
                  <c:v>2.270492503638618</c:v>
                </c:pt>
                <c:pt idx="34">
                  <c:v>2.262047459261425</c:v>
                </c:pt>
                <c:pt idx="35">
                  <c:v>2.253483392087014</c:v>
                </c:pt>
                <c:pt idx="36">
                  <c:v>2.244771761495294</c:v>
                </c:pt>
                <c:pt idx="37">
                  <c:v>2.235932253986295</c:v>
                </c:pt>
                <c:pt idx="38">
                  <c:v>2.2269348400126</c:v>
                </c:pt>
                <c:pt idx="39">
                  <c:v>2.217799679947117</c:v>
                </c:pt>
                <c:pt idx="40">
                  <c:v>2.208521972931433</c:v>
                </c:pt>
                <c:pt idx="41">
                  <c:v>2.199096656305616</c:v>
                </c:pt>
                <c:pt idx="42">
                  <c:v>2.189546456738927</c:v>
                </c:pt>
                <c:pt idx="43">
                  <c:v>2.179838928023187</c:v>
                </c:pt>
                <c:pt idx="44">
                  <c:v>2.169968173996892</c:v>
                </c:pt>
                <c:pt idx="45">
                  <c:v>2.159958002678519</c:v>
                </c:pt>
                <c:pt idx="46">
                  <c:v>2.149803938227022</c:v>
                </c:pt>
                <c:pt idx="47">
                  <c:v>2.13953277159794</c:v>
                </c:pt>
                <c:pt idx="48">
                  <c:v>2.129077324252737</c:v>
                </c:pt>
                <c:pt idx="49">
                  <c:v>2.118496199911788</c:v>
                </c:pt>
                <c:pt idx="50">
                  <c:v>2.107752498740163</c:v>
                </c:pt>
                <c:pt idx="51">
                  <c:v>2.096875268059688</c:v>
                </c:pt>
                <c:pt idx="52">
                  <c:v>2.085825533520743</c:v>
                </c:pt>
                <c:pt idx="53">
                  <c:v>2.074670188924007</c:v>
                </c:pt>
                <c:pt idx="54">
                  <c:v>2.06333335895175</c:v>
                </c:pt>
                <c:pt idx="55">
                  <c:v>2.051885378889872</c:v>
                </c:pt>
                <c:pt idx="56">
                  <c:v>2.040285798932491</c:v>
                </c:pt>
                <c:pt idx="57">
                  <c:v>2.028571252692537</c:v>
                </c:pt>
                <c:pt idx="58">
                  <c:v>2.016699138064971</c:v>
                </c:pt>
                <c:pt idx="59">
                  <c:v>2.004708196544336</c:v>
                </c:pt>
                <c:pt idx="60">
                  <c:v>1.992553517832136</c:v>
                </c:pt>
                <c:pt idx="61">
                  <c:v>1.980321586008756</c:v>
                </c:pt>
                <c:pt idx="62">
                  <c:v>1.967968962878692</c:v>
                </c:pt>
                <c:pt idx="63">
                  <c:v>1.955495329184127</c:v>
                </c:pt>
                <c:pt idx="64">
                  <c:v>1.942950070077099</c:v>
                </c:pt>
                <c:pt idx="65">
                  <c:v>1.93028664724552</c:v>
                </c:pt>
                <c:pt idx="66">
                  <c:v>1.917558020825436</c:v>
                </c:pt>
                <c:pt idx="67">
                  <c:v>1.904769625906595</c:v>
                </c:pt>
                <c:pt idx="68">
                  <c:v>1.891871830445584</c:v>
                </c:pt>
                <c:pt idx="69">
                  <c:v>1.878923733967567</c:v>
                </c:pt>
                <c:pt idx="70">
                  <c:v>1.865991800126275</c:v>
                </c:pt>
                <c:pt idx="71">
                  <c:v>1.85302861471299</c:v>
                </c:pt>
                <c:pt idx="72">
                  <c:v>1.840043330603494</c:v>
                </c:pt>
                <c:pt idx="73">
                  <c:v>1.827046017004734</c:v>
                </c:pt>
                <c:pt idx="74">
                  <c:v>1.814114356129125</c:v>
                </c:pt>
                <c:pt idx="75">
                  <c:v>1.80126647048962</c:v>
                </c:pt>
                <c:pt idx="76">
                  <c:v>1.788451207023455</c:v>
                </c:pt>
                <c:pt idx="77">
                  <c:v>1.775756037844098</c:v>
                </c:pt>
                <c:pt idx="78">
                  <c:v>1.763203300370772</c:v>
                </c:pt>
                <c:pt idx="79">
                  <c:v>1.750816842649754</c:v>
                </c:pt>
                <c:pt idx="80">
                  <c:v>1.738622027917942</c:v>
                </c:pt>
                <c:pt idx="81">
                  <c:v>1.726645720240912</c:v>
                </c:pt>
                <c:pt idx="82">
                  <c:v>1.714916247993585</c:v>
                </c:pt>
                <c:pt idx="83">
                  <c:v>1.70354929823823</c:v>
                </c:pt>
                <c:pt idx="84">
                  <c:v>1.692494407503084</c:v>
                </c:pt>
                <c:pt idx="85">
                  <c:v>1.681783766467881</c:v>
                </c:pt>
                <c:pt idx="86">
                  <c:v>1.671450554212495</c:v>
                </c:pt>
                <c:pt idx="87">
                  <c:v>1.661718057694659</c:v>
                </c:pt>
                <c:pt idx="88">
                  <c:v>1.652343055062715</c:v>
                </c:pt>
                <c:pt idx="89">
                  <c:v>1.64365003821733</c:v>
                </c:pt>
                <c:pt idx="90">
                  <c:v>1.635483746814912</c:v>
                </c:pt>
                <c:pt idx="91">
                  <c:v>1.627877694579971</c:v>
                </c:pt>
                <c:pt idx="92">
                  <c:v>1.621072371143626</c:v>
                </c:pt>
                <c:pt idx="93">
                  <c:v>1.614897216033134</c:v>
                </c:pt>
                <c:pt idx="94">
                  <c:v>1.609487689853285</c:v>
                </c:pt>
                <c:pt idx="95">
                  <c:v>1.604873770552636</c:v>
                </c:pt>
                <c:pt idx="96">
                  <c:v>1.600972895686748</c:v>
                </c:pt>
                <c:pt idx="97">
                  <c:v>1.59802407233419</c:v>
                </c:pt>
                <c:pt idx="98">
                  <c:v>1.595826777073223</c:v>
                </c:pt>
                <c:pt idx="99">
                  <c:v>1.59450304382009</c:v>
                </c:pt>
                <c:pt idx="100">
                  <c:v>1.594060901270418</c:v>
                </c:pt>
                <c:pt idx="101">
                  <c:v>1.59450304382009</c:v>
                </c:pt>
                <c:pt idx="102">
                  <c:v>1.595826777073223</c:v>
                </c:pt>
                <c:pt idx="103">
                  <c:v>1.59802407233419</c:v>
                </c:pt>
                <c:pt idx="104">
                  <c:v>1.600972895686748</c:v>
                </c:pt>
                <c:pt idx="105">
                  <c:v>1.604873770552636</c:v>
                </c:pt>
                <c:pt idx="106">
                  <c:v>1.609487689853285</c:v>
                </c:pt>
                <c:pt idx="107">
                  <c:v>1.614897216033134</c:v>
                </c:pt>
                <c:pt idx="108">
                  <c:v>1.621072371143626</c:v>
                </c:pt>
                <c:pt idx="109">
                  <c:v>1.627877694579971</c:v>
                </c:pt>
                <c:pt idx="110">
                  <c:v>1.635483746814912</c:v>
                </c:pt>
                <c:pt idx="111">
                  <c:v>1.64365003821733</c:v>
                </c:pt>
                <c:pt idx="112">
                  <c:v>1.652343055062715</c:v>
                </c:pt>
                <c:pt idx="113">
                  <c:v>1.661718057694659</c:v>
                </c:pt>
                <c:pt idx="114">
                  <c:v>1.671450554212495</c:v>
                </c:pt>
                <c:pt idx="115">
                  <c:v>1.681783766467881</c:v>
                </c:pt>
                <c:pt idx="116">
                  <c:v>1.692494407503084</c:v>
                </c:pt>
                <c:pt idx="117">
                  <c:v>1.70354929823823</c:v>
                </c:pt>
                <c:pt idx="118">
                  <c:v>1.714916247993585</c:v>
                </c:pt>
                <c:pt idx="119">
                  <c:v>1.726645720240912</c:v>
                </c:pt>
                <c:pt idx="120">
                  <c:v>1.738622027917942</c:v>
                </c:pt>
                <c:pt idx="121">
                  <c:v>1.750816842649754</c:v>
                </c:pt>
                <c:pt idx="122">
                  <c:v>1.763203300370772</c:v>
                </c:pt>
                <c:pt idx="123">
                  <c:v>1.775756037844098</c:v>
                </c:pt>
                <c:pt idx="124">
                  <c:v>1.788451207023455</c:v>
                </c:pt>
                <c:pt idx="125">
                  <c:v>1.80126647048962</c:v>
                </c:pt>
                <c:pt idx="126">
                  <c:v>1.814114356129125</c:v>
                </c:pt>
                <c:pt idx="127">
                  <c:v>1.827046017004734</c:v>
                </c:pt>
                <c:pt idx="128">
                  <c:v>1.840043330603494</c:v>
                </c:pt>
                <c:pt idx="129">
                  <c:v>1.85302861471299</c:v>
                </c:pt>
                <c:pt idx="130">
                  <c:v>1.865991800126275</c:v>
                </c:pt>
                <c:pt idx="131">
                  <c:v>1.878923733967567</c:v>
                </c:pt>
                <c:pt idx="132">
                  <c:v>1.891871830445584</c:v>
                </c:pt>
                <c:pt idx="133">
                  <c:v>1.904769625906595</c:v>
                </c:pt>
                <c:pt idx="134">
                  <c:v>1.917558020825436</c:v>
                </c:pt>
                <c:pt idx="135">
                  <c:v>1.93028664724552</c:v>
                </c:pt>
                <c:pt idx="136">
                  <c:v>1.942950070077099</c:v>
                </c:pt>
                <c:pt idx="137">
                  <c:v>1.955495329184127</c:v>
                </c:pt>
                <c:pt idx="138">
                  <c:v>1.967968962878692</c:v>
                </c:pt>
                <c:pt idx="139">
                  <c:v>1.980321586008756</c:v>
                </c:pt>
                <c:pt idx="140">
                  <c:v>1.992553517832136</c:v>
                </c:pt>
                <c:pt idx="141">
                  <c:v>2.004708196544336</c:v>
                </c:pt>
                <c:pt idx="142">
                  <c:v>2.016699138064971</c:v>
                </c:pt>
                <c:pt idx="143">
                  <c:v>2.028571252692537</c:v>
                </c:pt>
                <c:pt idx="144">
                  <c:v>2.040285798932491</c:v>
                </c:pt>
                <c:pt idx="145">
                  <c:v>2.051885378889872</c:v>
                </c:pt>
                <c:pt idx="146">
                  <c:v>2.06333335895175</c:v>
                </c:pt>
                <c:pt idx="147">
                  <c:v>2.074670188924007</c:v>
                </c:pt>
                <c:pt idx="148">
                  <c:v>2.085825533520743</c:v>
                </c:pt>
                <c:pt idx="149">
                  <c:v>2.096875268059688</c:v>
                </c:pt>
                <c:pt idx="150">
                  <c:v>2.107752498740163</c:v>
                </c:pt>
                <c:pt idx="151">
                  <c:v>2.118496199911788</c:v>
                </c:pt>
                <c:pt idx="152">
                  <c:v>2.129077324252737</c:v>
                </c:pt>
                <c:pt idx="153">
                  <c:v>2.13953277159794</c:v>
                </c:pt>
                <c:pt idx="154">
                  <c:v>2.149803938227022</c:v>
                </c:pt>
                <c:pt idx="155">
                  <c:v>2.159958002678519</c:v>
                </c:pt>
                <c:pt idx="156">
                  <c:v>2.169968173996892</c:v>
                </c:pt>
                <c:pt idx="157">
                  <c:v>2.179838928023187</c:v>
                </c:pt>
                <c:pt idx="158">
                  <c:v>2.189546456738927</c:v>
                </c:pt>
                <c:pt idx="159">
                  <c:v>2.199096656305616</c:v>
                </c:pt>
                <c:pt idx="160">
                  <c:v>2.208521972931433</c:v>
                </c:pt>
                <c:pt idx="161">
                  <c:v>2.217799679947117</c:v>
                </c:pt>
                <c:pt idx="162">
                  <c:v>2.2269348400126</c:v>
                </c:pt>
                <c:pt idx="163">
                  <c:v>2.235932253986295</c:v>
                </c:pt>
                <c:pt idx="164">
                  <c:v>2.244771761495294</c:v>
                </c:pt>
                <c:pt idx="165">
                  <c:v>2.253483392087014</c:v>
                </c:pt>
                <c:pt idx="166">
                  <c:v>2.262047459261425</c:v>
                </c:pt>
                <c:pt idx="167">
                  <c:v>2.270492503638618</c:v>
                </c:pt>
                <c:pt idx="168">
                  <c:v>2.278799313755556</c:v>
                </c:pt>
                <c:pt idx="169">
                  <c:v>2.286950215787549</c:v>
                </c:pt>
                <c:pt idx="170">
                  <c:v>2.2949949938591</c:v>
                </c:pt>
                <c:pt idx="171">
                  <c:v>2.302893458356505</c:v>
                </c:pt>
                <c:pt idx="172">
                  <c:v>2.310672074930124</c:v>
                </c:pt>
                <c:pt idx="173">
                  <c:v>2.318313817223999</c:v>
                </c:pt>
                <c:pt idx="174">
                  <c:v>2.325823419002745</c:v>
                </c:pt>
                <c:pt idx="175">
                  <c:v>2.333205372625344</c:v>
                </c:pt>
                <c:pt idx="176">
                  <c:v>2.340483774625718</c:v>
                </c:pt>
                <c:pt idx="177">
                  <c:v>2.347622699467242</c:v>
                </c:pt>
                <c:pt idx="178">
                  <c:v>2.354626976852949</c:v>
                </c:pt>
                <c:pt idx="179">
                  <c:v>2.361538971269279</c:v>
                </c:pt>
                <c:pt idx="180">
                  <c:v>2.368305483839283</c:v>
                </c:pt>
                <c:pt idx="181">
                  <c:v>2.374968186299234</c:v>
                </c:pt>
                <c:pt idx="182">
                  <c:v>2.38153021583627</c:v>
                </c:pt>
                <c:pt idx="183">
                  <c:v>2.387959019712346</c:v>
                </c:pt>
                <c:pt idx="184">
                  <c:v>2.394276526767821</c:v>
                </c:pt>
                <c:pt idx="185">
                  <c:v>2.400486181791204</c:v>
                </c:pt>
                <c:pt idx="186">
                  <c:v>2.406591270897152</c:v>
                </c:pt>
                <c:pt idx="187">
                  <c:v>2.412578135431272</c:v>
                </c:pt>
                <c:pt idx="188">
                  <c:v>2.418450450829583</c:v>
                </c:pt>
                <c:pt idx="189">
                  <c:v>2.42422807069598</c:v>
                </c:pt>
                <c:pt idx="190">
                  <c:v>2.429897558687147</c:v>
                </c:pt>
                <c:pt idx="191">
                  <c:v>2.435478054171325</c:v>
                </c:pt>
                <c:pt idx="192">
                  <c:v>2.440940551539664</c:v>
                </c:pt>
                <c:pt idx="193">
                  <c:v>2.446304113951924</c:v>
                </c:pt>
                <c:pt idx="194">
                  <c:v>2.451571537038067</c:v>
                </c:pt>
                <c:pt idx="195">
                  <c:v>2.456730323223298</c:v>
                </c:pt>
                <c:pt idx="196">
                  <c:v>2.46181355362262</c:v>
                </c:pt>
                <c:pt idx="197">
                  <c:v>2.466793502343536</c:v>
                </c:pt>
                <c:pt idx="198">
                  <c:v>2.471673018500091</c:v>
                </c:pt>
                <c:pt idx="199">
                  <c:v>2.476454825454303</c:v>
                </c:pt>
                <c:pt idx="200">
                  <c:v>2.481155870828035</c:v>
                </c:pt>
                <c:pt idx="201">
                  <c:v>2.485764002284947</c:v>
                </c:pt>
                <c:pt idx="202">
                  <c:v>2.490281620441757</c:v>
                </c:pt>
                <c:pt idx="203">
                  <c:v>2.494711025205263</c:v>
                </c:pt>
                <c:pt idx="204">
                  <c:v>2.499054421197101</c:v>
                </c:pt>
                <c:pt idx="205">
                  <c:v>2.503313922815884</c:v>
                </c:pt>
                <c:pt idx="206">
                  <c:v>2.50749155896537</c:v>
                </c:pt>
                <c:pt idx="207">
                  <c:v>2.511575905309916</c:v>
                </c:pt>
                <c:pt idx="208">
                  <c:v>2.515595700268451</c:v>
                </c:pt>
                <c:pt idx="209">
                  <c:v>2.519512983257626</c:v>
                </c:pt>
                <c:pt idx="210">
                  <c:v>2.52336922097828</c:v>
                </c:pt>
                <c:pt idx="211">
                  <c:v>2.527127013839176</c:v>
                </c:pt>
                <c:pt idx="212">
                  <c:v>2.530826986248977</c:v>
                </c:pt>
                <c:pt idx="213">
                  <c:v>2.534432273475876</c:v>
                </c:pt>
                <c:pt idx="214">
                  <c:v>2.53797012775847</c:v>
                </c:pt>
                <c:pt idx="215">
                  <c:v>2.541441945254526</c:v>
                </c:pt>
                <c:pt idx="216">
                  <c:v>2.544824298759728</c:v>
                </c:pt>
                <c:pt idx="217">
                  <c:v>2.548143637434845</c:v>
                </c:pt>
                <c:pt idx="218">
                  <c:v>2.55138899727302</c:v>
                </c:pt>
                <c:pt idx="219">
                  <c:v>2.554561839190986</c:v>
                </c:pt>
                <c:pt idx="220">
                  <c:v>2.557663567887565</c:v>
                </c:pt>
                <c:pt idx="221">
                  <c:v>2.560695534393654</c:v>
                </c:pt>
                <c:pt idx="222">
                  <c:v>2.563670899419243</c:v>
                </c:pt>
                <c:pt idx="223">
                  <c:v>2.566567112993496</c:v>
                </c:pt>
                <c:pt idx="224">
                  <c:v>2.569397321085465</c:v>
                </c:pt>
                <c:pt idx="225">
                  <c:v>2.572162682646337</c:v>
                </c:pt>
                <c:pt idx="226">
                  <c:v>2.57486431366454</c:v>
                </c:pt>
                <c:pt idx="227">
                  <c:v>2.577503288957261</c:v>
                </c:pt>
                <c:pt idx="228">
                  <c:v>2.580080643863007</c:v>
                </c:pt>
                <c:pt idx="229">
                  <c:v>2.582597375841483</c:v>
                </c:pt>
                <c:pt idx="230">
                  <c:v>2.585043154905942</c:v>
                </c:pt>
                <c:pt idx="231">
                  <c:v>2.58744155155996</c:v>
                </c:pt>
                <c:pt idx="232">
                  <c:v>2.589770934458268</c:v>
                </c:pt>
                <c:pt idx="233">
                  <c:v>2.592043449629362</c:v>
                </c:pt>
                <c:pt idx="234">
                  <c:v>2.594248866857383</c:v>
                </c:pt>
                <c:pt idx="235">
                  <c:v>2.59641014384427</c:v>
                </c:pt>
                <c:pt idx="236">
                  <c:v>2.598505988988193</c:v>
                </c:pt>
                <c:pt idx="237">
                  <c:v>2.600548189724083</c:v>
                </c:pt>
                <c:pt idx="238">
                  <c:v>2.602526607134924</c:v>
                </c:pt>
                <c:pt idx="239">
                  <c:v>2.604463661670186</c:v>
                </c:pt>
                <c:pt idx="240">
                  <c:v>2.606338363528125</c:v>
                </c:pt>
                <c:pt idx="241">
                  <c:v>2.608162186319761</c:v>
                </c:pt>
                <c:pt idx="242">
                  <c:v>2.609925072721662</c:v>
                </c:pt>
                <c:pt idx="243">
                  <c:v>2.611638352122505</c:v>
                </c:pt>
                <c:pt idx="244">
                  <c:v>2.613302581680263</c:v>
                </c:pt>
                <c:pt idx="245">
                  <c:v>2.614918297777849</c:v>
                </c:pt>
                <c:pt idx="246">
                  <c:v>2.616475513888565</c:v>
                </c:pt>
                <c:pt idx="247">
                  <c:v>2.617985302609002</c:v>
                </c:pt>
                <c:pt idx="248">
                  <c:v>2.619437706502988</c:v>
                </c:pt>
                <c:pt idx="249">
                  <c:v>2.620854077858355</c:v>
                </c:pt>
                <c:pt idx="250">
                  <c:v>2.622214022966295</c:v>
                </c:pt>
                <c:pt idx="251">
                  <c:v>2.62351805618206</c:v>
                </c:pt>
                <c:pt idx="252">
                  <c:v>2.624787275292107</c:v>
                </c:pt>
                <c:pt idx="253">
                  <c:v>2.626001423847892</c:v>
                </c:pt>
                <c:pt idx="254">
                  <c:v>2.627160952374776</c:v>
                </c:pt>
                <c:pt idx="255">
                  <c:v>2.628286731089514</c:v>
                </c:pt>
                <c:pt idx="256">
                  <c:v>2.62935862258034</c:v>
                </c:pt>
                <c:pt idx="257">
                  <c:v>2.630387189795531</c:v>
                </c:pt>
                <c:pt idx="258">
                  <c:v>2.631362584886961</c:v>
                </c:pt>
                <c:pt idx="259">
                  <c:v>2.632295287340207</c:v>
                </c:pt>
                <c:pt idx="260">
                  <c:v>2.633185567059528</c:v>
                </c:pt>
                <c:pt idx="261">
                  <c:v>2.634023593567084</c:v>
                </c:pt>
                <c:pt idx="262">
                  <c:v>2.634829802373899</c:v>
                </c:pt>
                <c:pt idx="263">
                  <c:v>2.63558426631123</c:v>
                </c:pt>
                <c:pt idx="264">
                  <c:v>2.636287252098513</c:v>
                </c:pt>
                <c:pt idx="265">
                  <c:v>2.63695904579077</c:v>
                </c:pt>
                <c:pt idx="266">
                  <c:v>2.637579781243348</c:v>
                </c:pt>
                <c:pt idx="267">
                  <c:v>2.638149675666846</c:v>
                </c:pt>
                <c:pt idx="268">
                  <c:v>2.638688886690124</c:v>
                </c:pt>
                <c:pt idx="269">
                  <c:v>2.639177592080215</c:v>
                </c:pt>
                <c:pt idx="270">
                  <c:v>2.639625919240812</c:v>
                </c:pt>
                <c:pt idx="271">
                  <c:v>2.640024044108867</c:v>
                </c:pt>
                <c:pt idx="272">
                  <c:v>2.640391984959323</c:v>
                </c:pt>
                <c:pt idx="273">
                  <c:v>2.640709952883036</c:v>
                </c:pt>
                <c:pt idx="274">
                  <c:v>2.6409879839759</c:v>
                </c:pt>
                <c:pt idx="275">
                  <c:v>2.641216233580327</c:v>
                </c:pt>
                <c:pt idx="276">
                  <c:v>2.641404697163312</c:v>
                </c:pt>
                <c:pt idx="277">
                  <c:v>2.641553426453896</c:v>
                </c:pt>
                <c:pt idx="278">
                  <c:v>2.641662462237981</c:v>
                </c:pt>
                <c:pt idx="279">
                  <c:v>2.641721924765832</c:v>
                </c:pt>
                <c:pt idx="280">
                  <c:v>2.641751652976988</c:v>
                </c:pt>
              </c:numCache>
            </c:numRef>
          </c:xVal>
          <c:yVal>
            <c:numRef>
              <c:f>'P-V'!$E$2:$E$282</c:f>
              <c:numCache>
                <c:formatCode>General</c:formatCode>
                <c:ptCount val="281"/>
                <c:pt idx="0">
                  <c:v>0.265054167842788</c:v>
                </c:pt>
                <c:pt idx="1">
                  <c:v>0.289529145716564</c:v>
                </c:pt>
                <c:pt idx="2">
                  <c:v>0.274218290138616</c:v>
                </c:pt>
                <c:pt idx="3">
                  <c:v>0.303921956404514</c:v>
                </c:pt>
                <c:pt idx="4">
                  <c:v>0.28346961474655</c:v>
                </c:pt>
                <c:pt idx="5">
                  <c:v>0.315024058195116</c:v>
                </c:pt>
                <c:pt idx="6">
                  <c:v>0.301534564322658</c:v>
                </c:pt>
                <c:pt idx="7">
                  <c:v>0.329731722260642</c:v>
                </c:pt>
                <c:pt idx="8">
                  <c:v>0.316569370919424</c:v>
                </c:pt>
                <c:pt idx="9">
                  <c:v>0.346603994057552</c:v>
                </c:pt>
                <c:pt idx="10">
                  <c:v>0.328483710159666</c:v>
                </c:pt>
                <c:pt idx="11">
                  <c:v>0.358433417396347</c:v>
                </c:pt>
                <c:pt idx="12">
                  <c:v>0.347322825649732</c:v>
                </c:pt>
                <c:pt idx="13">
                  <c:v>0.374585668058873</c:v>
                </c:pt>
                <c:pt idx="14">
                  <c:v>0.362498880212413</c:v>
                </c:pt>
                <c:pt idx="15">
                  <c:v>0.389725767929964</c:v>
                </c:pt>
                <c:pt idx="16">
                  <c:v>0.377052392321284</c:v>
                </c:pt>
                <c:pt idx="17">
                  <c:v>0.404880772806706</c:v>
                </c:pt>
                <c:pt idx="18">
                  <c:v>0.396941372084315</c:v>
                </c:pt>
                <c:pt idx="19">
                  <c:v>0.418304723147196</c:v>
                </c:pt>
                <c:pt idx="20">
                  <c:v>0.412366986092342</c:v>
                </c:pt>
                <c:pt idx="21">
                  <c:v>0.438178402006598</c:v>
                </c:pt>
                <c:pt idx="22">
                  <c:v>0.427062041656011</c:v>
                </c:pt>
                <c:pt idx="23">
                  <c:v>0.456066095917248</c:v>
                </c:pt>
                <c:pt idx="24">
                  <c:v>0.44664258155088</c:v>
                </c:pt>
                <c:pt idx="25">
                  <c:v>0.472529569056613</c:v>
                </c:pt>
                <c:pt idx="26">
                  <c:v>0.464009757097193</c:v>
                </c:pt>
                <c:pt idx="27">
                  <c:v>0.488824257401338</c:v>
                </c:pt>
                <c:pt idx="28">
                  <c:v>0.487786131402489</c:v>
                </c:pt>
                <c:pt idx="29">
                  <c:v>0.508924040552343</c:v>
                </c:pt>
                <c:pt idx="30">
                  <c:v>0.508428958948955</c:v>
                </c:pt>
                <c:pt idx="31">
                  <c:v>0.529240269921394</c:v>
                </c:pt>
                <c:pt idx="32">
                  <c:v>0.526870187637412</c:v>
                </c:pt>
                <c:pt idx="33">
                  <c:v>0.549176042898804</c:v>
                </c:pt>
                <c:pt idx="34">
                  <c:v>0.548348058900131</c:v>
                </c:pt>
                <c:pt idx="35">
                  <c:v>0.569743798551952</c:v>
                </c:pt>
                <c:pt idx="36">
                  <c:v>0.572247505574152</c:v>
                </c:pt>
                <c:pt idx="37">
                  <c:v>0.592181903550424</c:v>
                </c:pt>
                <c:pt idx="38">
                  <c:v>0.600214300762481</c:v>
                </c:pt>
                <c:pt idx="39">
                  <c:v>0.617394714952273</c:v>
                </c:pt>
                <c:pt idx="40">
                  <c:v>0.625295069112093</c:v>
                </c:pt>
                <c:pt idx="41">
                  <c:v>0.640310193415262</c:v>
                </c:pt>
                <c:pt idx="42">
                  <c:v>0.648286328416606</c:v>
                </c:pt>
                <c:pt idx="43">
                  <c:v>0.665601174068844</c:v>
                </c:pt>
                <c:pt idx="44">
                  <c:v>0.673865654478433</c:v>
                </c:pt>
                <c:pt idx="45">
                  <c:v>0.687808534574254</c:v>
                </c:pt>
                <c:pt idx="46">
                  <c:v>0.698179375462555</c:v>
                </c:pt>
                <c:pt idx="47">
                  <c:v>0.714058321988376</c:v>
                </c:pt>
                <c:pt idx="48">
                  <c:v>0.72428068317276</c:v>
                </c:pt>
                <c:pt idx="49">
                  <c:v>0.741864164880019</c:v>
                </c:pt>
                <c:pt idx="50">
                  <c:v>0.751742804749032</c:v>
                </c:pt>
                <c:pt idx="51">
                  <c:v>0.767632729730053</c:v>
                </c:pt>
                <c:pt idx="52">
                  <c:v>0.779168813465554</c:v>
                </c:pt>
                <c:pt idx="53">
                  <c:v>0.796535631118248</c:v>
                </c:pt>
                <c:pt idx="54">
                  <c:v>0.807172063369292</c:v>
                </c:pt>
                <c:pt idx="55">
                  <c:v>0.82427375867375</c:v>
                </c:pt>
                <c:pt idx="56">
                  <c:v>0.836516956213297</c:v>
                </c:pt>
                <c:pt idx="57">
                  <c:v>0.855170750636594</c:v>
                </c:pt>
                <c:pt idx="58">
                  <c:v>0.8661128647263</c:v>
                </c:pt>
                <c:pt idx="59">
                  <c:v>0.885367039684069</c:v>
                </c:pt>
                <c:pt idx="60">
                  <c:v>0.89777965735429</c:v>
                </c:pt>
                <c:pt idx="61">
                  <c:v>0.917614113794391</c:v>
                </c:pt>
                <c:pt idx="62">
                  <c:v>0.930215604402391</c:v>
                </c:pt>
                <c:pt idx="63">
                  <c:v>0.947810121016869</c:v>
                </c:pt>
                <c:pt idx="64">
                  <c:v>0.960802519028841</c:v>
                </c:pt>
                <c:pt idx="65">
                  <c:v>0.979799886852338</c:v>
                </c:pt>
                <c:pt idx="66">
                  <c:v>0.992858216524523</c:v>
                </c:pt>
                <c:pt idx="67">
                  <c:v>1.010737623776325</c:v>
                </c:pt>
                <c:pt idx="68">
                  <c:v>1.024374207404378</c:v>
                </c:pt>
                <c:pt idx="69">
                  <c:v>1.043444503663288</c:v>
                </c:pt>
                <c:pt idx="70">
                  <c:v>1.056316773631111</c:v>
                </c:pt>
                <c:pt idx="71">
                  <c:v>1.075428770116814</c:v>
                </c:pt>
                <c:pt idx="72">
                  <c:v>1.08900872988084</c:v>
                </c:pt>
                <c:pt idx="73">
                  <c:v>1.107741101354087</c:v>
                </c:pt>
                <c:pt idx="74">
                  <c:v>1.121469870486678</c:v>
                </c:pt>
                <c:pt idx="75">
                  <c:v>1.139730931006017</c:v>
                </c:pt>
                <c:pt idx="76">
                  <c:v>1.153379466477801</c:v>
                </c:pt>
                <c:pt idx="77">
                  <c:v>1.171486173548961</c:v>
                </c:pt>
                <c:pt idx="78">
                  <c:v>1.18385488227822</c:v>
                </c:pt>
                <c:pt idx="79">
                  <c:v>1.203132063416744</c:v>
                </c:pt>
                <c:pt idx="80">
                  <c:v>1.215191655321597</c:v>
                </c:pt>
                <c:pt idx="81">
                  <c:v>1.233009494200241</c:v>
                </c:pt>
                <c:pt idx="82">
                  <c:v>1.244370545402884</c:v>
                </c:pt>
                <c:pt idx="83">
                  <c:v>1.261272359967925</c:v>
                </c:pt>
                <c:pt idx="84">
                  <c:v>1.271733392307756</c:v>
                </c:pt>
                <c:pt idx="85">
                  <c:v>1.287694270206448</c:v>
                </c:pt>
                <c:pt idx="86">
                  <c:v>1.296729815993354</c:v>
                </c:pt>
                <c:pt idx="87">
                  <c:v>1.312301918474279</c:v>
                </c:pt>
                <c:pt idx="88">
                  <c:v>1.32110150241674</c:v>
                </c:pt>
                <c:pt idx="89">
                  <c:v>1.334262231982941</c:v>
                </c:pt>
                <c:pt idx="90">
                  <c:v>1.342479108655056</c:v>
                </c:pt>
                <c:pt idx="91">
                  <c:v>1.354670557731056</c:v>
                </c:pt>
                <c:pt idx="92">
                  <c:v>1.361731761445061</c:v>
                </c:pt>
                <c:pt idx="93">
                  <c:v>1.373434570168764</c:v>
                </c:pt>
                <c:pt idx="94">
                  <c:v>1.382032334390378</c:v>
                </c:pt>
                <c:pt idx="95">
                  <c:v>1.398399059235568</c:v>
                </c:pt>
                <c:pt idx="96">
                  <c:v>1.411029585212872</c:v>
                </c:pt>
                <c:pt idx="97">
                  <c:v>1.430193511572181</c:v>
                </c:pt>
                <c:pt idx="98">
                  <c:v>1.449135119085891</c:v>
                </c:pt>
                <c:pt idx="99">
                  <c:v>1.473544285598118</c:v>
                </c:pt>
                <c:pt idx="100">
                  <c:v>1.498264608358644</c:v>
                </c:pt>
                <c:pt idx="101">
                  <c:v>1.529209504000483</c:v>
                </c:pt>
                <c:pt idx="102">
                  <c:v>1.557640805376777</c:v>
                </c:pt>
                <c:pt idx="103">
                  <c:v>1.591258553081978</c:v>
                </c:pt>
                <c:pt idx="104">
                  <c:v>1.621672754082346</c:v>
                </c:pt>
                <c:pt idx="105">
                  <c:v>1.65507174139906</c:v>
                </c:pt>
                <c:pt idx="106">
                  <c:v>1.683128588897443</c:v>
                </c:pt>
                <c:pt idx="107">
                  <c:v>1.711661811236431</c:v>
                </c:pt>
                <c:pt idx="108">
                  <c:v>1.735328903413204</c:v>
                </c:pt>
                <c:pt idx="109">
                  <c:v>1.758417798453913</c:v>
                </c:pt>
                <c:pt idx="110">
                  <c:v>1.775796994203931</c:v>
                </c:pt>
                <c:pt idx="111">
                  <c:v>1.791993536080908</c:v>
                </c:pt>
                <c:pt idx="112">
                  <c:v>1.802469330643914</c:v>
                </c:pt>
                <c:pt idx="113">
                  <c:v>1.812352080680381</c:v>
                </c:pt>
                <c:pt idx="114">
                  <c:v>1.815986898842</c:v>
                </c:pt>
                <c:pt idx="115">
                  <c:v>1.819656922486015</c:v>
                </c:pt>
                <c:pt idx="116">
                  <c:v>1.817782927688624</c:v>
                </c:pt>
                <c:pt idx="117">
                  <c:v>1.815426354757675</c:v>
                </c:pt>
                <c:pt idx="118">
                  <c:v>1.808686192184621</c:v>
                </c:pt>
                <c:pt idx="119">
                  <c:v>1.80292449978409</c:v>
                </c:pt>
                <c:pt idx="120">
                  <c:v>1.792204988359426</c:v>
                </c:pt>
                <c:pt idx="121">
                  <c:v>1.78276220348353</c:v>
                </c:pt>
                <c:pt idx="122">
                  <c:v>1.769501591631071</c:v>
                </c:pt>
                <c:pt idx="123">
                  <c:v>1.756742970460575</c:v>
                </c:pt>
                <c:pt idx="124">
                  <c:v>1.741393870434639</c:v>
                </c:pt>
                <c:pt idx="125">
                  <c:v>1.728319167457712</c:v>
                </c:pt>
                <c:pt idx="126">
                  <c:v>1.711485029745636</c:v>
                </c:pt>
                <c:pt idx="127">
                  <c:v>1.698128731080855</c:v>
                </c:pt>
                <c:pt idx="128">
                  <c:v>1.680795392487649</c:v>
                </c:pt>
                <c:pt idx="129">
                  <c:v>1.66649660093356</c:v>
                </c:pt>
                <c:pt idx="130">
                  <c:v>1.649814008034787</c:v>
                </c:pt>
                <c:pt idx="131">
                  <c:v>1.634886432146944</c:v>
                </c:pt>
                <c:pt idx="132">
                  <c:v>1.617630236276627</c:v>
                </c:pt>
                <c:pt idx="133">
                  <c:v>1.602923949903038</c:v>
                </c:pt>
                <c:pt idx="134">
                  <c:v>1.58528158753953</c:v>
                </c:pt>
                <c:pt idx="135">
                  <c:v>1.571117811924906</c:v>
                </c:pt>
                <c:pt idx="136">
                  <c:v>1.553192396590547</c:v>
                </c:pt>
                <c:pt idx="137">
                  <c:v>1.538976131346253</c:v>
                </c:pt>
                <c:pt idx="138">
                  <c:v>1.521241712437988</c:v>
                </c:pt>
                <c:pt idx="139">
                  <c:v>1.507222506044663</c:v>
                </c:pt>
                <c:pt idx="140">
                  <c:v>1.489893541220388</c:v>
                </c:pt>
                <c:pt idx="141">
                  <c:v>1.476105745086019</c:v>
                </c:pt>
                <c:pt idx="142">
                  <c:v>1.458915292298216</c:v>
                </c:pt>
                <c:pt idx="143">
                  <c:v>1.445772036404019</c:v>
                </c:pt>
                <c:pt idx="144">
                  <c:v>1.428492445334073</c:v>
                </c:pt>
                <c:pt idx="145">
                  <c:v>1.415256857807699</c:v>
                </c:pt>
                <c:pt idx="146">
                  <c:v>1.395755791815957</c:v>
                </c:pt>
                <c:pt idx="147">
                  <c:v>1.382587157756725</c:v>
                </c:pt>
                <c:pt idx="148">
                  <c:v>1.364658353830687</c:v>
                </c:pt>
                <c:pt idx="149">
                  <c:v>1.352844056224835</c:v>
                </c:pt>
                <c:pt idx="150">
                  <c:v>1.334878996725611</c:v>
                </c:pt>
                <c:pt idx="151">
                  <c:v>1.323844669879047</c:v>
                </c:pt>
                <c:pt idx="152">
                  <c:v>1.306649372949684</c:v>
                </c:pt>
                <c:pt idx="153">
                  <c:v>1.295256218005416</c:v>
                </c:pt>
                <c:pt idx="154">
                  <c:v>1.278380589416154</c:v>
                </c:pt>
                <c:pt idx="155">
                  <c:v>1.268203423350769</c:v>
                </c:pt>
                <c:pt idx="156">
                  <c:v>1.251876694367709</c:v>
                </c:pt>
                <c:pt idx="157">
                  <c:v>1.241577071502557</c:v>
                </c:pt>
                <c:pt idx="158">
                  <c:v>1.225114343372153</c:v>
                </c:pt>
                <c:pt idx="159">
                  <c:v>1.215620860917659</c:v>
                </c:pt>
                <c:pt idx="160">
                  <c:v>1.199857010548953</c:v>
                </c:pt>
                <c:pt idx="161">
                  <c:v>1.190203221964834</c:v>
                </c:pt>
                <c:pt idx="162">
                  <c:v>1.17447450433152</c:v>
                </c:pt>
                <c:pt idx="163">
                  <c:v>1.165001580284859</c:v>
                </c:pt>
                <c:pt idx="164">
                  <c:v>1.149701548029299</c:v>
                </c:pt>
                <c:pt idx="165">
                  <c:v>1.139899023690562</c:v>
                </c:pt>
                <c:pt idx="166">
                  <c:v>1.125840743538262</c:v>
                </c:pt>
                <c:pt idx="167">
                  <c:v>1.117423248697314</c:v>
                </c:pt>
                <c:pt idx="168">
                  <c:v>1.103893501446297</c:v>
                </c:pt>
                <c:pt idx="169">
                  <c:v>1.094432321435786</c:v>
                </c:pt>
                <c:pt idx="170">
                  <c:v>1.080421488030459</c:v>
                </c:pt>
                <c:pt idx="171">
                  <c:v>1.071406919654578</c:v>
                </c:pt>
                <c:pt idx="172">
                  <c:v>1.058355862376974</c:v>
                </c:pt>
                <c:pt idx="173">
                  <c:v>1.049965172589405</c:v>
                </c:pt>
                <c:pt idx="174">
                  <c:v>1.036857941097124</c:v>
                </c:pt>
                <c:pt idx="175">
                  <c:v>1.028764332223633</c:v>
                </c:pt>
                <c:pt idx="176">
                  <c:v>1.016411208696377</c:v>
                </c:pt>
                <c:pt idx="177">
                  <c:v>1.00983868728536</c:v>
                </c:pt>
                <c:pt idx="178">
                  <c:v>0.9976017636588</c:v>
                </c:pt>
                <c:pt idx="179">
                  <c:v>0.989915002104309</c:v>
                </c:pt>
                <c:pt idx="180">
                  <c:v>0.977968352798333</c:v>
                </c:pt>
                <c:pt idx="181">
                  <c:v>0.969635463435439</c:v>
                </c:pt>
                <c:pt idx="182">
                  <c:v>0.959525693884221</c:v>
                </c:pt>
                <c:pt idx="183">
                  <c:v>0.952682915407515</c:v>
                </c:pt>
                <c:pt idx="184">
                  <c:v>0.940358538494641</c:v>
                </c:pt>
                <c:pt idx="185">
                  <c:v>0.935633658382488</c:v>
                </c:pt>
                <c:pt idx="186">
                  <c:v>0.923670366646653</c:v>
                </c:pt>
                <c:pt idx="187">
                  <c:v>0.918823315599385</c:v>
                </c:pt>
                <c:pt idx="188">
                  <c:v>0.906878723306887</c:v>
                </c:pt>
                <c:pt idx="189">
                  <c:v>0.901470320292121</c:v>
                </c:pt>
                <c:pt idx="190">
                  <c:v>0.889204646869149</c:v>
                </c:pt>
                <c:pt idx="191">
                  <c:v>0.883290186552255</c:v>
                </c:pt>
                <c:pt idx="192">
                  <c:v>0.871430765240089</c:v>
                </c:pt>
                <c:pt idx="193">
                  <c:v>0.86941040409812</c:v>
                </c:pt>
                <c:pt idx="194">
                  <c:v>0.859126853811511</c:v>
                </c:pt>
                <c:pt idx="195">
                  <c:v>0.853498338319185</c:v>
                </c:pt>
                <c:pt idx="196">
                  <c:v>0.843670549346941</c:v>
                </c:pt>
                <c:pt idx="197">
                  <c:v>0.839622223250868</c:v>
                </c:pt>
                <c:pt idx="198">
                  <c:v>0.828081838540018</c:v>
                </c:pt>
                <c:pt idx="199">
                  <c:v>0.826008399445807</c:v>
                </c:pt>
                <c:pt idx="200">
                  <c:v>0.815572008369653</c:v>
                </c:pt>
                <c:pt idx="201">
                  <c:v>0.811995471395327</c:v>
                </c:pt>
                <c:pt idx="202">
                  <c:v>0.802058133228086</c:v>
                </c:pt>
                <c:pt idx="203">
                  <c:v>0.800110966632226</c:v>
                </c:pt>
                <c:pt idx="204">
                  <c:v>0.790242020037861</c:v>
                </c:pt>
                <c:pt idx="205">
                  <c:v>0.788546134841528</c:v>
                </c:pt>
                <c:pt idx="206">
                  <c:v>0.777246639334575</c:v>
                </c:pt>
                <c:pt idx="207">
                  <c:v>0.774915037286602</c:v>
                </c:pt>
                <c:pt idx="208">
                  <c:v>0.766700349394675</c:v>
                </c:pt>
                <c:pt idx="209">
                  <c:v>0.766333656980315</c:v>
                </c:pt>
                <c:pt idx="210">
                  <c:v>0.755938548872513</c:v>
                </c:pt>
                <c:pt idx="211">
                  <c:v>0.755139379560641</c:v>
                </c:pt>
                <c:pt idx="212">
                  <c:v>0.743697211627616</c:v>
                </c:pt>
                <c:pt idx="213">
                  <c:v>0.745336632783244</c:v>
                </c:pt>
                <c:pt idx="214">
                  <c:v>0.735011891321061</c:v>
                </c:pt>
                <c:pt idx="215">
                  <c:v>0.735258255306785</c:v>
                </c:pt>
                <c:pt idx="216">
                  <c:v>0.724940430488739</c:v>
                </c:pt>
                <c:pt idx="217">
                  <c:v>0.724031575233256</c:v>
                </c:pt>
                <c:pt idx="218">
                  <c:v>0.715558677082459</c:v>
                </c:pt>
                <c:pt idx="219">
                  <c:v>0.714733294501608</c:v>
                </c:pt>
                <c:pt idx="220">
                  <c:v>0.706444097533465</c:v>
                </c:pt>
                <c:pt idx="221">
                  <c:v>0.707757895202265</c:v>
                </c:pt>
                <c:pt idx="222">
                  <c:v>0.69772539024911</c:v>
                </c:pt>
                <c:pt idx="223">
                  <c:v>0.698476505902167</c:v>
                </c:pt>
                <c:pt idx="224">
                  <c:v>0.689540168255855</c:v>
                </c:pt>
                <c:pt idx="225">
                  <c:v>0.690905926049107</c:v>
                </c:pt>
                <c:pt idx="226">
                  <c:v>0.68158741060896</c:v>
                </c:pt>
                <c:pt idx="227">
                  <c:v>0.68469748093357</c:v>
                </c:pt>
                <c:pt idx="228">
                  <c:v>0.675525308978554</c:v>
                </c:pt>
                <c:pt idx="229">
                  <c:v>0.677893028903439</c:v>
                </c:pt>
                <c:pt idx="230">
                  <c:v>0.668229097472651</c:v>
                </c:pt>
                <c:pt idx="231">
                  <c:v>0.669606909849732</c:v>
                </c:pt>
                <c:pt idx="232">
                  <c:v>0.662267514618245</c:v>
                </c:pt>
                <c:pt idx="233">
                  <c:v>0.664650682627876</c:v>
                </c:pt>
                <c:pt idx="234">
                  <c:v>0.654803078125243</c:v>
                </c:pt>
                <c:pt idx="235">
                  <c:v>0.657992855950803</c:v>
                </c:pt>
                <c:pt idx="236">
                  <c:v>0.649734484597668</c:v>
                </c:pt>
                <c:pt idx="237">
                  <c:v>0.650513615177264</c:v>
                </c:pt>
                <c:pt idx="238">
                  <c:v>0.642049932974858</c:v>
                </c:pt>
                <c:pt idx="239">
                  <c:v>0.644909712308103</c:v>
                </c:pt>
                <c:pt idx="240">
                  <c:v>0.632545040029851</c:v>
                </c:pt>
                <c:pt idx="241">
                  <c:v>0.639416802776422</c:v>
                </c:pt>
                <c:pt idx="242">
                  <c:v>0.630292664116082</c:v>
                </c:pt>
                <c:pt idx="243">
                  <c:v>0.634971924670379</c:v>
                </c:pt>
                <c:pt idx="244">
                  <c:v>0.623782921113688</c:v>
                </c:pt>
                <c:pt idx="245">
                  <c:v>0.627650332026964</c:v>
                </c:pt>
                <c:pt idx="246">
                  <c:v>0.616656751696262</c:v>
                </c:pt>
                <c:pt idx="247">
                  <c:v>0.621741235812204</c:v>
                </c:pt>
                <c:pt idx="248">
                  <c:v>0.609346408048465</c:v>
                </c:pt>
                <c:pt idx="249">
                  <c:v>0.616268812133301</c:v>
                </c:pt>
                <c:pt idx="250">
                  <c:v>0.604580917994698</c:v>
                </c:pt>
                <c:pt idx="251">
                  <c:v>0.611513081600681</c:v>
                </c:pt>
                <c:pt idx="252">
                  <c:v>0.59848251402828</c:v>
                </c:pt>
                <c:pt idx="253">
                  <c:v>0.604381167966642</c:v>
                </c:pt>
                <c:pt idx="254">
                  <c:v>0.589619370951566</c:v>
                </c:pt>
                <c:pt idx="255">
                  <c:v>0.597671584008976</c:v>
                </c:pt>
                <c:pt idx="256">
                  <c:v>0.58407407415874</c:v>
                </c:pt>
                <c:pt idx="257">
                  <c:v>0.592091834531258</c:v>
                </c:pt>
                <c:pt idx="258">
                  <c:v>0.578810458386403</c:v>
                </c:pt>
                <c:pt idx="259">
                  <c:v>0.582606287700423</c:v>
                </c:pt>
                <c:pt idx="260">
                  <c:v>0.571188636011083</c:v>
                </c:pt>
                <c:pt idx="261">
                  <c:v>0.575976369970946</c:v>
                </c:pt>
                <c:pt idx="262">
                  <c:v>0.560420315408663</c:v>
                </c:pt>
                <c:pt idx="263">
                  <c:v>0.570469254041666</c:v>
                </c:pt>
                <c:pt idx="264">
                  <c:v>0.554037879263148</c:v>
                </c:pt>
                <c:pt idx="265">
                  <c:v>0.562844525237897</c:v>
                </c:pt>
                <c:pt idx="266">
                  <c:v>0.543671514203955</c:v>
                </c:pt>
                <c:pt idx="267">
                  <c:v>0.553514151052235</c:v>
                </c:pt>
                <c:pt idx="268">
                  <c:v>0.533835898633828</c:v>
                </c:pt>
                <c:pt idx="269">
                  <c:v>0.540752172957146</c:v>
                </c:pt>
                <c:pt idx="270">
                  <c:v>0.519826396760818</c:v>
                </c:pt>
                <c:pt idx="271">
                  <c:v>0.531558220798867</c:v>
                </c:pt>
                <c:pt idx="272">
                  <c:v>0.513470548610987</c:v>
                </c:pt>
                <c:pt idx="273">
                  <c:v>0.518692625861128</c:v>
                </c:pt>
                <c:pt idx="274">
                  <c:v>0.494854962958089</c:v>
                </c:pt>
                <c:pt idx="275">
                  <c:v>0.503254955310999</c:v>
                </c:pt>
                <c:pt idx="276">
                  <c:v>0.471889184682335</c:v>
                </c:pt>
                <c:pt idx="277">
                  <c:v>0.497206180703954</c:v>
                </c:pt>
                <c:pt idx="278">
                  <c:v>0.486572150518356</c:v>
                </c:pt>
                <c:pt idx="279">
                  <c:v>0.475380593143361</c:v>
                </c:pt>
                <c:pt idx="280">
                  <c:v>0.463743721247059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4952736"/>
        <c:axId val="-34970576"/>
      </c:scatterChart>
      <c:valAx>
        <c:axId val="-34952736"/>
        <c:scaling>
          <c:orientation val="minMax"/>
          <c:min val="1.5"/>
        </c:scaling>
        <c:delete val="0"/>
        <c:axPos val="b"/>
        <c:numFmt formatCode="General" sourceLinked="1"/>
        <c:majorTickMark val="out"/>
        <c:minorTickMark val="none"/>
        <c:tickLblPos val="nextTo"/>
        <c:crossAx val="-34970576"/>
        <c:crosses val="autoZero"/>
        <c:crossBetween val="midCat"/>
      </c:valAx>
      <c:valAx>
        <c:axId val="-34970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349527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'P-V'!$C$1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'P-V'!$B$2:$B$282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'P-V'!$C$2:$C$282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'P-V'!$H$1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'P-V'!$B$2:$B$282</c:f>
              <c:numCache>
                <c:formatCode>General</c:formatCode>
                <c:ptCount val="281"/>
                <c:pt idx="0">
                  <c:v>302.8</c:v>
                </c:pt>
                <c:pt idx="1">
                  <c:v>299.54</c:v>
                </c:pt>
                <c:pt idx="2">
                  <c:v>296.26</c:v>
                </c:pt>
                <c:pt idx="3">
                  <c:v>292.95</c:v>
                </c:pt>
                <c:pt idx="4">
                  <c:v>289.61</c:v>
                </c:pt>
                <c:pt idx="5">
                  <c:v>286.24</c:v>
                </c:pt>
                <c:pt idx="6">
                  <c:v>282.86</c:v>
                </c:pt>
                <c:pt idx="7">
                  <c:v>279.45</c:v>
                </c:pt>
                <c:pt idx="8">
                  <c:v>276.02</c:v>
                </c:pt>
                <c:pt idx="9">
                  <c:v>272.57</c:v>
                </c:pt>
                <c:pt idx="10">
                  <c:v>269.09</c:v>
                </c:pt>
                <c:pt idx="11">
                  <c:v>265.6</c:v>
                </c:pt>
                <c:pt idx="12">
                  <c:v>262.09</c:v>
                </c:pt>
                <c:pt idx="13">
                  <c:v>258.57</c:v>
                </c:pt>
                <c:pt idx="14">
                  <c:v>255.03</c:v>
                </c:pt>
                <c:pt idx="15">
                  <c:v>251.47</c:v>
                </c:pt>
                <c:pt idx="16">
                  <c:v>247.9</c:v>
                </c:pt>
                <c:pt idx="17">
                  <c:v>244.32</c:v>
                </c:pt>
                <c:pt idx="18">
                  <c:v>240.73</c:v>
                </c:pt>
                <c:pt idx="19">
                  <c:v>237.12</c:v>
                </c:pt>
                <c:pt idx="20">
                  <c:v>233.51</c:v>
                </c:pt>
                <c:pt idx="21">
                  <c:v>229.9</c:v>
                </c:pt>
                <c:pt idx="22">
                  <c:v>226.27</c:v>
                </c:pt>
                <c:pt idx="23">
                  <c:v>222.65</c:v>
                </c:pt>
                <c:pt idx="24">
                  <c:v>219.02</c:v>
                </c:pt>
                <c:pt idx="25">
                  <c:v>215.38</c:v>
                </c:pt>
                <c:pt idx="26">
                  <c:v>211.75</c:v>
                </c:pt>
                <c:pt idx="27">
                  <c:v>208.12</c:v>
                </c:pt>
                <c:pt idx="28">
                  <c:v>204.49</c:v>
                </c:pt>
                <c:pt idx="29">
                  <c:v>200.86</c:v>
                </c:pt>
                <c:pt idx="30">
                  <c:v>197.24</c:v>
                </c:pt>
                <c:pt idx="31">
                  <c:v>193.62</c:v>
                </c:pt>
                <c:pt idx="32">
                  <c:v>190.02</c:v>
                </c:pt>
                <c:pt idx="33">
                  <c:v>186.42</c:v>
                </c:pt>
                <c:pt idx="34">
                  <c:v>182.83</c:v>
                </c:pt>
                <c:pt idx="35">
                  <c:v>179.26</c:v>
                </c:pt>
                <c:pt idx="36">
                  <c:v>175.7</c:v>
                </c:pt>
                <c:pt idx="37">
                  <c:v>172.16</c:v>
                </c:pt>
                <c:pt idx="38">
                  <c:v>168.63</c:v>
                </c:pt>
                <c:pt idx="39">
                  <c:v>165.12</c:v>
                </c:pt>
                <c:pt idx="40">
                  <c:v>161.63</c:v>
                </c:pt>
                <c:pt idx="41">
                  <c:v>158.16</c:v>
                </c:pt>
                <c:pt idx="42">
                  <c:v>154.72</c:v>
                </c:pt>
                <c:pt idx="43">
                  <c:v>151.3</c:v>
                </c:pt>
                <c:pt idx="44">
                  <c:v>147.9</c:v>
                </c:pt>
                <c:pt idx="45">
                  <c:v>144.53</c:v>
                </c:pt>
                <c:pt idx="46">
                  <c:v>141.19</c:v>
                </c:pt>
                <c:pt idx="47">
                  <c:v>137.89</c:v>
                </c:pt>
                <c:pt idx="48">
                  <c:v>134.61</c:v>
                </c:pt>
                <c:pt idx="49">
                  <c:v>131.37</c:v>
                </c:pt>
                <c:pt idx="50">
                  <c:v>128.16</c:v>
                </c:pt>
                <c:pt idx="51">
                  <c:v>124.99</c:v>
                </c:pt>
                <c:pt idx="52">
                  <c:v>121.85</c:v>
                </c:pt>
                <c:pt idx="53">
                  <c:v>118.76</c:v>
                </c:pt>
                <c:pt idx="54">
                  <c:v>115.7</c:v>
                </c:pt>
                <c:pt idx="55">
                  <c:v>112.69</c:v>
                </c:pt>
                <c:pt idx="56">
                  <c:v>109.72</c:v>
                </c:pt>
                <c:pt idx="57">
                  <c:v>106.8</c:v>
                </c:pt>
                <c:pt idx="58">
                  <c:v>103.92</c:v>
                </c:pt>
                <c:pt idx="59">
                  <c:v>101.09</c:v>
                </c:pt>
                <c:pt idx="60">
                  <c:v>98.3</c:v>
                </c:pt>
                <c:pt idx="61">
                  <c:v>95.57</c:v>
                </c:pt>
                <c:pt idx="62">
                  <c:v>92.89</c:v>
                </c:pt>
                <c:pt idx="63">
                  <c:v>90.26</c:v>
                </c:pt>
                <c:pt idx="64">
                  <c:v>87.69</c:v>
                </c:pt>
                <c:pt idx="65">
                  <c:v>85.17</c:v>
                </c:pt>
                <c:pt idx="66">
                  <c:v>82.71</c:v>
                </c:pt>
                <c:pt idx="67">
                  <c:v>80.31</c:v>
                </c:pt>
                <c:pt idx="68">
                  <c:v>77.96</c:v>
                </c:pt>
                <c:pt idx="69">
                  <c:v>75.67</c:v>
                </c:pt>
                <c:pt idx="70">
                  <c:v>73.45</c:v>
                </c:pt>
                <c:pt idx="71">
                  <c:v>71.29</c:v>
                </c:pt>
                <c:pt idx="72">
                  <c:v>69.19</c:v>
                </c:pt>
                <c:pt idx="73">
                  <c:v>67.15000000000001</c:v>
                </c:pt>
                <c:pt idx="74">
                  <c:v>65.18000000000001</c:v>
                </c:pt>
                <c:pt idx="75">
                  <c:v>63.28</c:v>
                </c:pt>
                <c:pt idx="76">
                  <c:v>61.44</c:v>
                </c:pt>
                <c:pt idx="77">
                  <c:v>59.67</c:v>
                </c:pt>
                <c:pt idx="78">
                  <c:v>57.97</c:v>
                </c:pt>
                <c:pt idx="79">
                  <c:v>56.34</c:v>
                </c:pt>
                <c:pt idx="80">
                  <c:v>54.78</c:v>
                </c:pt>
                <c:pt idx="81">
                  <c:v>53.29</c:v>
                </c:pt>
                <c:pt idx="82">
                  <c:v>51.87</c:v>
                </c:pt>
                <c:pt idx="83">
                  <c:v>50.53</c:v>
                </c:pt>
                <c:pt idx="84">
                  <c:v>49.26</c:v>
                </c:pt>
                <c:pt idx="85">
                  <c:v>48.06</c:v>
                </c:pt>
                <c:pt idx="86">
                  <c:v>46.93</c:v>
                </c:pt>
                <c:pt idx="87">
                  <c:v>45.89</c:v>
                </c:pt>
                <c:pt idx="88">
                  <c:v>44.91</c:v>
                </c:pt>
                <c:pt idx="89">
                  <c:v>44.02</c:v>
                </c:pt>
                <c:pt idx="90">
                  <c:v>43.2</c:v>
                </c:pt>
                <c:pt idx="91">
                  <c:v>42.45</c:v>
                </c:pt>
                <c:pt idx="92">
                  <c:v>41.79</c:v>
                </c:pt>
                <c:pt idx="93">
                  <c:v>41.2</c:v>
                </c:pt>
                <c:pt idx="94">
                  <c:v>40.69</c:v>
                </c:pt>
                <c:pt idx="95">
                  <c:v>40.26</c:v>
                </c:pt>
                <c:pt idx="96">
                  <c:v>39.9</c:v>
                </c:pt>
                <c:pt idx="97">
                  <c:v>39.63</c:v>
                </c:pt>
                <c:pt idx="98">
                  <c:v>39.43</c:v>
                </c:pt>
                <c:pt idx="99">
                  <c:v>39.31</c:v>
                </c:pt>
                <c:pt idx="100">
                  <c:v>39.27</c:v>
                </c:pt>
                <c:pt idx="101">
                  <c:v>39.31</c:v>
                </c:pt>
                <c:pt idx="102">
                  <c:v>39.43</c:v>
                </c:pt>
                <c:pt idx="103">
                  <c:v>39.63</c:v>
                </c:pt>
                <c:pt idx="104">
                  <c:v>39.9</c:v>
                </c:pt>
                <c:pt idx="105">
                  <c:v>40.26</c:v>
                </c:pt>
                <c:pt idx="106">
                  <c:v>40.69</c:v>
                </c:pt>
                <c:pt idx="107">
                  <c:v>41.2</c:v>
                </c:pt>
                <c:pt idx="108">
                  <c:v>41.79</c:v>
                </c:pt>
                <c:pt idx="109">
                  <c:v>42.45</c:v>
                </c:pt>
                <c:pt idx="110">
                  <c:v>43.2</c:v>
                </c:pt>
                <c:pt idx="111">
                  <c:v>44.02</c:v>
                </c:pt>
                <c:pt idx="112">
                  <c:v>44.91</c:v>
                </c:pt>
                <c:pt idx="113">
                  <c:v>45.89</c:v>
                </c:pt>
                <c:pt idx="114">
                  <c:v>46.93</c:v>
                </c:pt>
                <c:pt idx="115">
                  <c:v>48.06</c:v>
                </c:pt>
                <c:pt idx="116">
                  <c:v>49.26</c:v>
                </c:pt>
                <c:pt idx="117">
                  <c:v>50.53</c:v>
                </c:pt>
                <c:pt idx="118">
                  <c:v>51.87</c:v>
                </c:pt>
                <c:pt idx="119">
                  <c:v>53.29</c:v>
                </c:pt>
                <c:pt idx="120">
                  <c:v>54.78</c:v>
                </c:pt>
                <c:pt idx="121">
                  <c:v>56.34</c:v>
                </c:pt>
                <c:pt idx="122">
                  <c:v>57.97</c:v>
                </c:pt>
                <c:pt idx="123">
                  <c:v>59.67</c:v>
                </c:pt>
                <c:pt idx="124">
                  <c:v>61.44</c:v>
                </c:pt>
                <c:pt idx="125">
                  <c:v>63.28</c:v>
                </c:pt>
                <c:pt idx="126">
                  <c:v>65.18000000000001</c:v>
                </c:pt>
                <c:pt idx="127">
                  <c:v>67.15000000000001</c:v>
                </c:pt>
                <c:pt idx="128">
                  <c:v>69.19</c:v>
                </c:pt>
                <c:pt idx="129">
                  <c:v>71.29</c:v>
                </c:pt>
                <c:pt idx="130">
                  <c:v>73.45</c:v>
                </c:pt>
                <c:pt idx="131">
                  <c:v>75.67</c:v>
                </c:pt>
                <c:pt idx="132">
                  <c:v>77.96</c:v>
                </c:pt>
                <c:pt idx="133">
                  <c:v>80.31</c:v>
                </c:pt>
                <c:pt idx="134">
                  <c:v>82.71</c:v>
                </c:pt>
                <c:pt idx="135">
                  <c:v>85.17</c:v>
                </c:pt>
                <c:pt idx="136">
                  <c:v>87.69</c:v>
                </c:pt>
                <c:pt idx="137">
                  <c:v>90.26</c:v>
                </c:pt>
                <c:pt idx="138">
                  <c:v>92.89</c:v>
                </c:pt>
                <c:pt idx="139">
                  <c:v>95.57</c:v>
                </c:pt>
                <c:pt idx="140">
                  <c:v>98.3</c:v>
                </c:pt>
                <c:pt idx="141">
                  <c:v>101.09</c:v>
                </c:pt>
                <c:pt idx="142">
                  <c:v>103.92</c:v>
                </c:pt>
                <c:pt idx="143">
                  <c:v>106.8</c:v>
                </c:pt>
                <c:pt idx="144">
                  <c:v>109.72</c:v>
                </c:pt>
                <c:pt idx="145">
                  <c:v>112.69</c:v>
                </c:pt>
                <c:pt idx="146">
                  <c:v>115.7</c:v>
                </c:pt>
                <c:pt idx="147">
                  <c:v>118.76</c:v>
                </c:pt>
                <c:pt idx="148">
                  <c:v>121.85</c:v>
                </c:pt>
                <c:pt idx="149">
                  <c:v>124.99</c:v>
                </c:pt>
                <c:pt idx="150">
                  <c:v>128.16</c:v>
                </c:pt>
                <c:pt idx="151">
                  <c:v>131.37</c:v>
                </c:pt>
                <c:pt idx="152">
                  <c:v>134.61</c:v>
                </c:pt>
                <c:pt idx="153">
                  <c:v>137.89</c:v>
                </c:pt>
                <c:pt idx="154">
                  <c:v>141.19</c:v>
                </c:pt>
                <c:pt idx="155">
                  <c:v>144.53</c:v>
                </c:pt>
                <c:pt idx="156">
                  <c:v>147.9</c:v>
                </c:pt>
                <c:pt idx="157">
                  <c:v>151.3</c:v>
                </c:pt>
                <c:pt idx="158">
                  <c:v>154.72</c:v>
                </c:pt>
                <c:pt idx="159">
                  <c:v>158.16</c:v>
                </c:pt>
                <c:pt idx="160">
                  <c:v>161.63</c:v>
                </c:pt>
                <c:pt idx="161">
                  <c:v>165.12</c:v>
                </c:pt>
                <c:pt idx="162">
                  <c:v>168.63</c:v>
                </c:pt>
                <c:pt idx="163">
                  <c:v>172.16</c:v>
                </c:pt>
                <c:pt idx="164">
                  <c:v>175.7</c:v>
                </c:pt>
                <c:pt idx="165">
                  <c:v>179.26</c:v>
                </c:pt>
                <c:pt idx="166">
                  <c:v>182.83</c:v>
                </c:pt>
                <c:pt idx="167">
                  <c:v>186.42</c:v>
                </c:pt>
                <c:pt idx="168">
                  <c:v>190.02</c:v>
                </c:pt>
                <c:pt idx="169">
                  <c:v>193.62</c:v>
                </c:pt>
                <c:pt idx="170">
                  <c:v>197.24</c:v>
                </c:pt>
                <c:pt idx="171">
                  <c:v>200.86</c:v>
                </c:pt>
                <c:pt idx="172">
                  <c:v>204.49</c:v>
                </c:pt>
                <c:pt idx="173">
                  <c:v>208.12</c:v>
                </c:pt>
                <c:pt idx="174">
                  <c:v>211.75</c:v>
                </c:pt>
                <c:pt idx="175">
                  <c:v>215.38</c:v>
                </c:pt>
                <c:pt idx="176">
                  <c:v>219.02</c:v>
                </c:pt>
                <c:pt idx="177">
                  <c:v>222.65</c:v>
                </c:pt>
                <c:pt idx="178">
                  <c:v>226.27</c:v>
                </c:pt>
                <c:pt idx="179">
                  <c:v>229.9</c:v>
                </c:pt>
                <c:pt idx="180">
                  <c:v>233.51</c:v>
                </c:pt>
                <c:pt idx="181">
                  <c:v>237.12</c:v>
                </c:pt>
                <c:pt idx="182">
                  <c:v>240.73</c:v>
                </c:pt>
                <c:pt idx="183">
                  <c:v>244.32</c:v>
                </c:pt>
                <c:pt idx="184">
                  <c:v>247.9</c:v>
                </c:pt>
                <c:pt idx="185">
                  <c:v>251.47</c:v>
                </c:pt>
                <c:pt idx="186">
                  <c:v>255.03</c:v>
                </c:pt>
                <c:pt idx="187">
                  <c:v>258.57</c:v>
                </c:pt>
                <c:pt idx="188">
                  <c:v>262.09</c:v>
                </c:pt>
                <c:pt idx="189">
                  <c:v>265.6</c:v>
                </c:pt>
                <c:pt idx="190">
                  <c:v>269.09</c:v>
                </c:pt>
                <c:pt idx="191">
                  <c:v>272.57</c:v>
                </c:pt>
                <c:pt idx="192">
                  <c:v>276.02</c:v>
                </c:pt>
                <c:pt idx="193">
                  <c:v>279.45</c:v>
                </c:pt>
                <c:pt idx="194">
                  <c:v>282.86</c:v>
                </c:pt>
                <c:pt idx="195">
                  <c:v>286.24</c:v>
                </c:pt>
                <c:pt idx="196">
                  <c:v>289.61</c:v>
                </c:pt>
                <c:pt idx="197">
                  <c:v>292.95</c:v>
                </c:pt>
                <c:pt idx="198">
                  <c:v>296.26</c:v>
                </c:pt>
                <c:pt idx="199">
                  <c:v>299.54</c:v>
                </c:pt>
                <c:pt idx="200">
                  <c:v>302.8</c:v>
                </c:pt>
                <c:pt idx="201">
                  <c:v>306.03</c:v>
                </c:pt>
                <c:pt idx="202">
                  <c:v>309.23</c:v>
                </c:pt>
                <c:pt idx="203">
                  <c:v>312.4</c:v>
                </c:pt>
                <c:pt idx="204">
                  <c:v>315.54</c:v>
                </c:pt>
                <c:pt idx="205">
                  <c:v>318.65</c:v>
                </c:pt>
                <c:pt idx="206">
                  <c:v>321.73</c:v>
                </c:pt>
                <c:pt idx="207">
                  <c:v>324.77</c:v>
                </c:pt>
                <c:pt idx="208">
                  <c:v>327.79</c:v>
                </c:pt>
                <c:pt idx="209">
                  <c:v>330.76</c:v>
                </c:pt>
                <c:pt idx="210">
                  <c:v>333.71</c:v>
                </c:pt>
                <c:pt idx="211">
                  <c:v>336.61</c:v>
                </c:pt>
                <c:pt idx="212">
                  <c:v>339.49</c:v>
                </c:pt>
                <c:pt idx="213">
                  <c:v>342.32</c:v>
                </c:pt>
                <c:pt idx="214">
                  <c:v>345.12</c:v>
                </c:pt>
                <c:pt idx="215">
                  <c:v>347.89</c:v>
                </c:pt>
                <c:pt idx="216">
                  <c:v>350.61</c:v>
                </c:pt>
                <c:pt idx="217">
                  <c:v>353.3</c:v>
                </c:pt>
                <c:pt idx="218">
                  <c:v>355.95</c:v>
                </c:pt>
                <c:pt idx="219">
                  <c:v>358.56</c:v>
                </c:pt>
                <c:pt idx="220">
                  <c:v>361.13</c:v>
                </c:pt>
                <c:pt idx="221">
                  <c:v>363.66</c:v>
                </c:pt>
                <c:pt idx="222">
                  <c:v>366.16</c:v>
                </c:pt>
                <c:pt idx="223">
                  <c:v>368.61</c:v>
                </c:pt>
                <c:pt idx="224">
                  <c:v>371.02</c:v>
                </c:pt>
                <c:pt idx="225">
                  <c:v>373.39</c:v>
                </c:pt>
                <c:pt idx="226">
                  <c:v>375.72</c:v>
                </c:pt>
                <c:pt idx="227">
                  <c:v>378.01</c:v>
                </c:pt>
                <c:pt idx="228">
                  <c:v>380.26</c:v>
                </c:pt>
                <c:pt idx="229">
                  <c:v>382.47</c:v>
                </c:pt>
                <c:pt idx="230">
                  <c:v>384.63</c:v>
                </c:pt>
                <c:pt idx="231">
                  <c:v>386.76</c:v>
                </c:pt>
                <c:pt idx="232">
                  <c:v>388.84</c:v>
                </c:pt>
                <c:pt idx="233">
                  <c:v>390.88</c:v>
                </c:pt>
                <c:pt idx="234">
                  <c:v>392.87</c:v>
                </c:pt>
                <c:pt idx="235">
                  <c:v>394.83</c:v>
                </c:pt>
                <c:pt idx="236">
                  <c:v>396.74</c:v>
                </c:pt>
                <c:pt idx="237">
                  <c:v>398.61</c:v>
                </c:pt>
                <c:pt idx="238">
                  <c:v>400.43</c:v>
                </c:pt>
                <c:pt idx="239">
                  <c:v>402.22</c:v>
                </c:pt>
                <c:pt idx="240">
                  <c:v>403.96</c:v>
                </c:pt>
                <c:pt idx="241">
                  <c:v>405.66</c:v>
                </c:pt>
                <c:pt idx="242">
                  <c:v>407.31</c:v>
                </c:pt>
                <c:pt idx="243">
                  <c:v>408.92</c:v>
                </c:pt>
                <c:pt idx="244">
                  <c:v>410.49</c:v>
                </c:pt>
                <c:pt idx="245">
                  <c:v>412.02</c:v>
                </c:pt>
                <c:pt idx="246">
                  <c:v>413.5</c:v>
                </c:pt>
                <c:pt idx="247">
                  <c:v>414.94</c:v>
                </c:pt>
                <c:pt idx="248">
                  <c:v>416.33</c:v>
                </c:pt>
                <c:pt idx="249">
                  <c:v>417.69</c:v>
                </c:pt>
                <c:pt idx="250">
                  <c:v>419.0</c:v>
                </c:pt>
                <c:pt idx="251">
                  <c:v>420.26</c:v>
                </c:pt>
                <c:pt idx="252">
                  <c:v>421.49</c:v>
                </c:pt>
                <c:pt idx="253">
                  <c:v>422.67</c:v>
                </c:pt>
                <c:pt idx="254">
                  <c:v>423.8</c:v>
                </c:pt>
                <c:pt idx="255">
                  <c:v>424.9</c:v>
                </c:pt>
                <c:pt idx="256">
                  <c:v>425.95</c:v>
                </c:pt>
                <c:pt idx="257">
                  <c:v>426.96</c:v>
                </c:pt>
                <c:pt idx="258">
                  <c:v>427.92</c:v>
                </c:pt>
                <c:pt idx="259">
                  <c:v>428.84</c:v>
                </c:pt>
                <c:pt idx="260">
                  <c:v>429.72</c:v>
                </c:pt>
                <c:pt idx="261">
                  <c:v>430.55</c:v>
                </c:pt>
                <c:pt idx="262">
                  <c:v>431.35</c:v>
                </c:pt>
                <c:pt idx="263">
                  <c:v>432.1</c:v>
                </c:pt>
                <c:pt idx="264">
                  <c:v>432.8</c:v>
                </c:pt>
                <c:pt idx="265">
                  <c:v>433.47</c:v>
                </c:pt>
                <c:pt idx="266">
                  <c:v>434.09</c:v>
                </c:pt>
                <c:pt idx="267">
                  <c:v>434.66</c:v>
                </c:pt>
                <c:pt idx="268">
                  <c:v>435.2</c:v>
                </c:pt>
                <c:pt idx="269">
                  <c:v>435.69</c:v>
                </c:pt>
                <c:pt idx="270">
                  <c:v>436.14</c:v>
                </c:pt>
                <c:pt idx="271">
                  <c:v>436.54</c:v>
                </c:pt>
                <c:pt idx="272">
                  <c:v>436.91</c:v>
                </c:pt>
                <c:pt idx="273">
                  <c:v>437.23</c:v>
                </c:pt>
                <c:pt idx="274">
                  <c:v>437.51</c:v>
                </c:pt>
                <c:pt idx="275">
                  <c:v>437.74</c:v>
                </c:pt>
                <c:pt idx="276">
                  <c:v>437.93</c:v>
                </c:pt>
                <c:pt idx="277">
                  <c:v>438.08</c:v>
                </c:pt>
                <c:pt idx="278">
                  <c:v>438.19</c:v>
                </c:pt>
                <c:pt idx="279">
                  <c:v>438.25</c:v>
                </c:pt>
                <c:pt idx="280">
                  <c:v>438.28</c:v>
                </c:pt>
              </c:numCache>
            </c:numRef>
          </c:xVal>
          <c:yVal>
            <c:numRef>
              <c:f>'P-V'!$H$2:$H$282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27.56391438018099</c:v>
                </c:pt>
                <c:pt idx="97">
                  <c:v>27.84874439720637</c:v>
                </c:pt>
                <c:pt idx="98">
                  <c:v>28.18681091699782</c:v>
                </c:pt>
                <c:pt idx="99">
                  <c:v>28.60863718645039</c:v>
                </c:pt>
                <c:pt idx="100">
                  <c:v>29.14989151007883</c:v>
                </c:pt>
                <c:pt idx="101">
                  <c:v>29.84292199352146</c:v>
                </c:pt>
                <c:pt idx="102">
                  <c:v>30.72427667521346</c:v>
                </c:pt>
                <c:pt idx="103">
                  <c:v>31.7896323917668</c:v>
                </c:pt>
                <c:pt idx="104">
                  <c:v>33.09206269797385</c:v>
                </c:pt>
                <c:pt idx="105">
                  <c:v>34.59661919888894</c:v>
                </c:pt>
                <c:pt idx="106">
                  <c:v>36.32120545770248</c:v>
                </c:pt>
                <c:pt idx="107">
                  <c:v>38.249634254477</c:v>
                </c:pt>
                <c:pt idx="108">
                  <c:v>40.33396697247585</c:v>
                </c:pt>
                <c:pt idx="109">
                  <c:v>42.57683544478271</c:v>
                </c:pt>
                <c:pt idx="110">
                  <c:v>44.9031391959378</c:v>
                </c:pt>
                <c:pt idx="111">
                  <c:v>47.27044082979182</c:v>
                </c:pt>
                <c:pt idx="112">
                  <c:v>49.65703149341804</c:v>
                </c:pt>
                <c:pt idx="113">
                  <c:v>51.9511597271968</c:v>
                </c:pt>
                <c:pt idx="114">
                  <c:v>54.1592571214828</c:v>
                </c:pt>
                <c:pt idx="115">
                  <c:v>56.18584221939439</c:v>
                </c:pt>
                <c:pt idx="116">
                  <c:v>58.00768774328635</c:v>
                </c:pt>
                <c:pt idx="117">
                  <c:v>59.58108587155812</c:v>
                </c:pt>
                <c:pt idx="118">
                  <c:v>60.88426718987007</c:v>
                </c:pt>
                <c:pt idx="119">
                  <c:v>61.88050917785321</c:v>
                </c:pt>
                <c:pt idx="120">
                  <c:v>62.57039945169358</c:v>
                </c:pt>
                <c:pt idx="121">
                  <c:v>62.9524045110084</c:v>
                </c:pt>
                <c:pt idx="122">
                  <c:v>63.03404190702788</c:v>
                </c:pt>
                <c:pt idx="123">
                  <c:v>62.83082791371795</c:v>
                </c:pt>
                <c:pt idx="124">
                  <c:v>62.36787823876629</c:v>
                </c:pt>
                <c:pt idx="125">
                  <c:v>61.66680763024491</c:v>
                </c:pt>
                <c:pt idx="126">
                  <c:v>60.76991548860372</c:v>
                </c:pt>
                <c:pt idx="127">
                  <c:v>59.70162552866573</c:v>
                </c:pt>
                <c:pt idx="128">
                  <c:v>58.49205166087147</c:v>
                </c:pt>
                <c:pt idx="129">
                  <c:v>57.18039719956707</c:v>
                </c:pt>
                <c:pt idx="130">
                  <c:v>55.79247569877951</c:v>
                </c:pt>
                <c:pt idx="131">
                  <c:v>54.35691926478955</c:v>
                </c:pt>
                <c:pt idx="132">
                  <c:v>52.88877326735025</c:v>
                </c:pt>
                <c:pt idx="133">
                  <c:v>51.41075927377145</c:v>
                </c:pt>
                <c:pt idx="134">
                  <c:v>49.94527995628601</c:v>
                </c:pt>
                <c:pt idx="135">
                  <c:v>48.49878887666669</c:v>
                </c:pt>
                <c:pt idx="136">
                  <c:v>47.07769871702736</c:v>
                </c:pt>
                <c:pt idx="137">
                  <c:v>45.69600043063452</c:v>
                </c:pt>
                <c:pt idx="138">
                  <c:v>44.35143463529903</c:v>
                </c:pt>
                <c:pt idx="139">
                  <c:v>43.05029823074446</c:v>
                </c:pt>
                <c:pt idx="140">
                  <c:v>41.79639396306377</c:v>
                </c:pt>
                <c:pt idx="141">
                  <c:v>40.5828994358188</c:v>
                </c:pt>
                <c:pt idx="142">
                  <c:v>39.41909443196555</c:v>
                </c:pt>
                <c:pt idx="143">
                  <c:v>38.29798886584</c:v>
                </c:pt>
                <c:pt idx="144">
                  <c:v>37.2231159928599</c:v>
                </c:pt>
                <c:pt idx="145">
                  <c:v>36.187758338486</c:v>
                </c:pt>
                <c:pt idx="146">
                  <c:v>35.19542702770566</c:v>
                </c:pt>
                <c:pt idx="147">
                  <c:v>34.23863566742861</c:v>
                </c:pt>
                <c:pt idx="148">
                  <c:v>33.32357078762416</c:v>
                </c:pt>
                <c:pt idx="149">
                  <c:v>32.26401190095663</c:v>
                </c:pt>
                <c:pt idx="150">
                  <c:v>31.25390489218864</c:v>
                </c:pt>
                <c:pt idx="151">
                  <c:v>30.28724605123358</c:v>
                </c:pt>
                <c:pt idx="152">
                  <c:v>29.36444235733439</c:v>
                </c:pt>
                <c:pt idx="153">
                  <c:v>28.48021999644892</c:v>
                </c:pt>
                <c:pt idx="154">
                  <c:v>27.63751288631086</c:v>
                </c:pt>
                <c:pt idx="155">
                  <c:v>26.82892653331578</c:v>
                </c:pt>
                <c:pt idx="156">
                  <c:v>26.05495807339688</c:v>
                </c:pt>
                <c:pt idx="157">
                  <c:v>25.3136354294723</c:v>
                </c:pt>
                <c:pt idx="158">
                  <c:v>24.60514674857518</c:v>
                </c:pt>
                <c:pt idx="159">
                  <c:v>23.92749345581448</c:v>
                </c:pt>
                <c:pt idx="160">
                  <c:v>23.27700254154564</c:v>
                </c:pt>
                <c:pt idx="161">
                  <c:v>22.65397234971357</c:v>
                </c:pt>
                <c:pt idx="162">
                  <c:v>22.05681054211911</c:v>
                </c:pt>
                <c:pt idx="163">
                  <c:v>21.48404221487762</c:v>
                </c:pt>
                <c:pt idx="164">
                  <c:v>20.9358126156718</c:v>
                </c:pt>
                <c:pt idx="165">
                  <c:v>20.40920329468093</c:v>
                </c:pt>
                <c:pt idx="166">
                  <c:v>19.90442730014345</c:v>
                </c:pt>
                <c:pt idx="167">
                  <c:v>19.41889350391491</c:v>
                </c:pt>
                <c:pt idx="168">
                  <c:v>18.95286334139295</c:v>
                </c:pt>
                <c:pt idx="169">
                  <c:v>18.50645287132468</c:v>
                </c:pt>
                <c:pt idx="170">
                  <c:v>18.07616585296726</c:v>
                </c:pt>
                <c:pt idx="171">
                  <c:v>17.66343918983292</c:v>
                </c:pt>
                <c:pt idx="172">
                  <c:v>17.26618637493853</c:v>
                </c:pt>
                <c:pt idx="173">
                  <c:v>16.8846246953475</c:v>
                </c:pt>
                <c:pt idx="174">
                  <c:v>16.51787660717063</c:v>
                </c:pt>
                <c:pt idx="175">
                  <c:v>16.16512757454051</c:v>
                </c:pt>
                <c:pt idx="176">
                  <c:v>15.82470292648491</c:v>
                </c:pt>
                <c:pt idx="177">
                  <c:v>15.49776714516314</c:v>
                </c:pt>
                <c:pt idx="178">
                  <c:v>15.18356311350951</c:v>
                </c:pt>
                <c:pt idx="179">
                  <c:v>14.87974422974045</c:v>
                </c:pt>
                <c:pt idx="180">
                  <c:v>14.58820962101037</c:v>
                </c:pt>
                <c:pt idx="181">
                  <c:v>14.30672940398821</c:v>
                </c:pt>
                <c:pt idx="182">
                  <c:v>14.03481154748578</c:v>
                </c:pt>
                <c:pt idx="183">
                  <c:v>13.7734267787181</c:v>
                </c:pt>
                <c:pt idx="184">
                  <c:v>13.52131002363747</c:v>
                </c:pt>
                <c:pt idx="185">
                  <c:v>13.27799524408192</c:v>
                </c:pt>
                <c:pt idx="186">
                  <c:v>13.04304659002712</c:v>
                </c:pt>
                <c:pt idx="187">
                  <c:v>12.8166855013249</c:v>
                </c:pt>
                <c:pt idx="188">
                  <c:v>12.59847234739594</c:v>
                </c:pt>
                <c:pt idx="189">
                  <c:v>12.38740422928153</c:v>
                </c:pt>
                <c:pt idx="190">
                  <c:v>12.18372421897994</c:v>
                </c:pt>
                <c:pt idx="191">
                  <c:v>11.98651217461898</c:v>
                </c:pt>
                <c:pt idx="192">
                  <c:v>11.7965621243758</c:v>
                </c:pt>
                <c:pt idx="193">
                  <c:v>11.61298151931784</c:v>
                </c:pt>
                <c:pt idx="194">
                  <c:v>11.43547233546539</c:v>
                </c:pt>
                <c:pt idx="195">
                  <c:v>11.26425436912302</c:v>
                </c:pt>
                <c:pt idx="196">
                  <c:v>11.09805177401162</c:v>
                </c:pt>
                <c:pt idx="197">
                  <c:v>10.93760440605003</c:v>
                </c:pt>
                <c:pt idx="198">
                  <c:v>10.78264299110048</c:v>
                </c:pt>
                <c:pt idx="199">
                  <c:v>10.632914735133</c:v>
                </c:pt>
                <c:pt idx="200">
                  <c:v>10.48774220703448</c:v>
                </c:pt>
                <c:pt idx="201">
                  <c:v>10.34736280259288</c:v>
                </c:pt>
                <c:pt idx="202">
                  <c:v>10.21156489533927</c:v>
                </c:pt>
                <c:pt idx="203">
                  <c:v>10.08014913755633</c:v>
                </c:pt>
                <c:pt idx="204">
                  <c:v>9.952927595227427</c:v>
                </c:pt>
                <c:pt idx="205">
                  <c:v>9.829722954671307</c:v>
                </c:pt>
                <c:pt idx="206">
                  <c:v>9.710367794063211</c:v>
                </c:pt>
                <c:pt idx="207">
                  <c:v>9.595079112357963</c:v>
                </c:pt>
                <c:pt idx="208">
                  <c:v>9.482949117720893</c:v>
                </c:pt>
                <c:pt idx="209">
                  <c:v>9.374939438459465</c:v>
                </c:pt>
                <c:pt idx="210">
                  <c:v>9.269814617493103</c:v>
                </c:pt>
                <c:pt idx="211">
                  <c:v>9.168507657729026</c:v>
                </c:pt>
                <c:pt idx="212">
                  <c:v>9.069841280296487</c:v>
                </c:pt>
                <c:pt idx="213">
                  <c:v>8.974721328694129</c:v>
                </c:pt>
                <c:pt idx="214">
                  <c:v>8.882350312266025</c:v>
                </c:pt>
                <c:pt idx="215">
                  <c:v>8.792627793790958</c:v>
                </c:pt>
                <c:pt idx="216">
                  <c:v>8.70608895360592</c:v>
                </c:pt>
                <c:pt idx="217">
                  <c:v>8.621990501784737</c:v>
                </c:pt>
                <c:pt idx="218">
                  <c:v>8.540551839097702</c:v>
                </c:pt>
                <c:pt idx="219">
                  <c:v>8.461676619660698</c:v>
                </c:pt>
                <c:pt idx="220">
                  <c:v>8.385273422464397</c:v>
                </c:pt>
                <c:pt idx="221">
                  <c:v>8.311255453969334</c:v>
                </c:pt>
                <c:pt idx="222">
                  <c:v>8.239254490577542</c:v>
                </c:pt>
                <c:pt idx="223">
                  <c:v>8.16976804224715</c:v>
                </c:pt>
                <c:pt idx="224">
                  <c:v>8.102431383709696</c:v>
                </c:pt>
                <c:pt idx="225">
                  <c:v>8.03717366733559</c:v>
                </c:pt>
                <c:pt idx="226">
                  <c:v>7.973927474191577</c:v>
                </c:pt>
                <c:pt idx="227">
                  <c:v>7.912628621867266</c:v>
                </c:pt>
                <c:pt idx="228">
                  <c:v>7.853215985303845</c:v>
                </c:pt>
                <c:pt idx="229">
                  <c:v>7.795631329626095</c:v>
                </c:pt>
                <c:pt idx="230">
                  <c:v>7.740074714079827</c:v>
                </c:pt>
                <c:pt idx="231">
                  <c:v>7.685978922467811</c:v>
                </c:pt>
                <c:pt idx="232">
                  <c:v>7.633801675220598</c:v>
                </c:pt>
                <c:pt idx="233">
                  <c:v>7.58323960752723</c:v>
                </c:pt>
                <c:pt idx="234">
                  <c:v>7.534490657764018</c:v>
                </c:pt>
                <c:pt idx="235">
                  <c:v>7.487021442804144</c:v>
                </c:pt>
                <c:pt idx="236">
                  <c:v>7.441274982521345</c:v>
                </c:pt>
                <c:pt idx="237">
                  <c:v>7.396968319768502</c:v>
                </c:pt>
                <c:pt idx="238">
                  <c:v>7.354297065922263</c:v>
                </c:pt>
                <c:pt idx="239">
                  <c:v>7.312756445640023</c:v>
                </c:pt>
                <c:pt idx="240">
                  <c:v>7.272776441299773</c:v>
                </c:pt>
                <c:pt idx="241">
                  <c:v>7.234091256709155</c:v>
                </c:pt>
                <c:pt idx="242">
                  <c:v>7.196894183580844</c:v>
                </c:pt>
                <c:pt idx="243">
                  <c:v>7.160927098518759</c:v>
                </c:pt>
                <c:pt idx="244">
                  <c:v>7.126161834173149</c:v>
                </c:pt>
                <c:pt idx="245">
                  <c:v>7.092571481260476</c:v>
                </c:pt>
                <c:pt idx="246">
                  <c:v>7.060347176046693</c:v>
                </c:pt>
                <c:pt idx="247">
                  <c:v>7.029244104455865</c:v>
                </c:pt>
                <c:pt idx="248">
                  <c:v>6.999452527689942</c:v>
                </c:pt>
                <c:pt idx="249">
                  <c:v>6.97052165516796</c:v>
                </c:pt>
                <c:pt idx="250">
                  <c:v>6.942855883355205</c:v>
                </c:pt>
                <c:pt idx="251">
                  <c:v>6.916430675268767</c:v>
                </c:pt>
                <c:pt idx="252">
                  <c:v>6.890807536092878</c:v>
                </c:pt>
                <c:pt idx="253">
                  <c:v>6.866385008943972</c:v>
                </c:pt>
                <c:pt idx="254">
                  <c:v>6.84314197020122</c:v>
                </c:pt>
                <c:pt idx="255">
                  <c:v>6.820650734361473</c:v>
                </c:pt>
                <c:pt idx="256">
                  <c:v>6.79930478028263</c:v>
                </c:pt>
                <c:pt idx="257">
                  <c:v>6.778884409687485</c:v>
                </c:pt>
                <c:pt idx="258">
                  <c:v>6.759576334768038</c:v>
                </c:pt>
                <c:pt idx="259">
                  <c:v>6.741164805014397</c:v>
                </c:pt>
                <c:pt idx="260">
                  <c:v>6.723637480419286</c:v>
                </c:pt>
                <c:pt idx="261">
                  <c:v>6.707180527869344</c:v>
                </c:pt>
                <c:pt idx="262">
                  <c:v>6.691386419941537</c:v>
                </c:pt>
                <c:pt idx="263">
                  <c:v>6.67663971436478</c:v>
                </c:pt>
                <c:pt idx="264">
                  <c:v>6.662928447733832</c:v>
                </c:pt>
                <c:pt idx="265">
                  <c:v>6.649851874158034</c:v>
                </c:pt>
                <c:pt idx="266">
                  <c:v>6.637791970898415</c:v>
                </c:pt>
                <c:pt idx="267">
                  <c:v>6.626739086653161</c:v>
                </c:pt>
                <c:pt idx="268">
                  <c:v>6.616298240673325</c:v>
                </c:pt>
                <c:pt idx="269">
                  <c:v>6.606849556749816</c:v>
                </c:pt>
                <c:pt idx="270">
                  <c:v>6.598193417767242</c:v>
                </c:pt>
                <c:pt idx="271">
                  <c:v>6.59051607425716</c:v>
                </c:pt>
                <c:pt idx="272">
                  <c:v>6.583428735040323</c:v>
                </c:pt>
                <c:pt idx="273">
                  <c:v>6.57731012231788</c:v>
                </c:pt>
                <c:pt idx="274">
                  <c:v>6.571964668791302</c:v>
                </c:pt>
                <c:pt idx="275">
                  <c:v>6.567579566458289</c:v>
                </c:pt>
                <c:pt idx="276">
                  <c:v>6.563961033544858</c:v>
                </c:pt>
                <c:pt idx="277">
                  <c:v>6.561106813376298</c:v>
                </c:pt>
                <c:pt idx="278">
                  <c:v>6.559015128131649</c:v>
                </c:pt>
                <c:pt idx="279">
                  <c:v>6.557874711212293</c:v>
                </c:pt>
                <c:pt idx="280">
                  <c:v>6.557304635649567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0304"/>
        <c:axId val="19490352"/>
      </c:scatterChart>
      <c:valAx>
        <c:axId val="1955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490352"/>
        <c:crosses val="autoZero"/>
        <c:crossBetween val="midCat"/>
      </c:valAx>
      <c:valAx>
        <c:axId val="19490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503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Work!$C$1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Work!$E$1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Work!$E$2:$E$282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27.51817019140072</c:v>
                </c:pt>
                <c:pt idx="97">
                  <c:v>27.70396660291556</c:v>
                </c:pt>
                <c:pt idx="98">
                  <c:v>27.81650230984564</c:v>
                </c:pt>
                <c:pt idx="99">
                  <c:v>27.85419231693974</c:v>
                </c:pt>
                <c:pt idx="100">
                  <c:v>27.81650230984564</c:v>
                </c:pt>
                <c:pt idx="101">
                  <c:v>27.70396660291556</c:v>
                </c:pt>
                <c:pt idx="102">
                  <c:v>27.51817019140072</c:v>
                </c:pt>
                <c:pt idx="103">
                  <c:v>27.27078360534655</c:v>
                </c:pt>
                <c:pt idx="104">
                  <c:v>26.94693989504069</c:v>
                </c:pt>
                <c:pt idx="105">
                  <c:v>26.56886126199042</c:v>
                </c:pt>
                <c:pt idx="106">
                  <c:v>26.13233826431835</c:v>
                </c:pt>
                <c:pt idx="107">
                  <c:v>25.64279231089963</c:v>
                </c:pt>
                <c:pt idx="108">
                  <c:v>25.11390428474075</c:v>
                </c:pt>
                <c:pt idx="109">
                  <c:v>24.53568488129538</c:v>
                </c:pt>
                <c:pt idx="110">
                  <c:v>23.92968697765608</c:v>
                </c:pt>
                <c:pt idx="111">
                  <c:v>23.30103999264712</c:v>
                </c:pt>
                <c:pt idx="112">
                  <c:v>22.6415707085516</c:v>
                </c:pt>
                <c:pt idx="113">
                  <c:v>21.97669249357534</c:v>
                </c:pt>
                <c:pt idx="114">
                  <c:v>21.29213245102527</c:v>
                </c:pt>
                <c:pt idx="115">
                  <c:v>20.6050658376952</c:v>
                </c:pt>
                <c:pt idx="116">
                  <c:v>19.91915916397157</c:v>
                </c:pt>
                <c:pt idx="117">
                  <c:v>19.23769161813992</c:v>
                </c:pt>
                <c:pt idx="118">
                  <c:v>18.55892260187316</c:v>
                </c:pt>
                <c:pt idx="119">
                  <c:v>17.89057386448953</c:v>
                </c:pt>
                <c:pt idx="120">
                  <c:v>17.23475713075618</c:v>
                </c:pt>
                <c:pt idx="121">
                  <c:v>16.59323939884903</c:v>
                </c:pt>
                <c:pt idx="122">
                  <c:v>15.96746740081438</c:v>
                </c:pt>
                <c:pt idx="123">
                  <c:v>15.35859410855051</c:v>
                </c:pt>
                <c:pt idx="124">
                  <c:v>14.7675062303414</c:v>
                </c:pt>
                <c:pt idx="125">
                  <c:v>14.19774837169939</c:v>
                </c:pt>
                <c:pt idx="126">
                  <c:v>13.64647129121552</c:v>
                </c:pt>
                <c:pt idx="127">
                  <c:v>13.11396254102656</c:v>
                </c:pt>
                <c:pt idx="128">
                  <c:v>12.60269746632243</c:v>
                </c:pt>
                <c:pt idx="129">
                  <c:v>12.11218440800996</c:v>
                </c:pt>
                <c:pt idx="130">
                  <c:v>11.6418768877413</c:v>
                </c:pt>
                <c:pt idx="131">
                  <c:v>11.18927722433276</c:v>
                </c:pt>
                <c:pt idx="132">
                  <c:v>10.75592997267177</c:v>
                </c:pt>
                <c:pt idx="133">
                  <c:v>10.3428303417896</c:v>
                </c:pt>
                <c:pt idx="134">
                  <c:v>9.947417081001822</c:v>
                </c:pt>
                <c:pt idx="135">
                  <c:v>9.56903130346663</c:v>
                </c:pt>
                <c:pt idx="136">
                  <c:v>9.208370411456022</c:v>
                </c:pt>
                <c:pt idx="137">
                  <c:v>8.863246908876648</c:v>
                </c:pt>
                <c:pt idx="138">
                  <c:v>8.534220490429661</c:v>
                </c:pt>
                <c:pt idx="139">
                  <c:v>8.22044616998454</c:v>
                </c:pt>
                <c:pt idx="140">
                  <c:v>7.92008180038868</c:v>
                </c:pt>
                <c:pt idx="141">
                  <c:v>7.634519608568809</c:v>
                </c:pt>
                <c:pt idx="142">
                  <c:v>7.361932012679039</c:v>
                </c:pt>
                <c:pt idx="143">
                  <c:v>7.102503492137644</c:v>
                </c:pt>
                <c:pt idx="144">
                  <c:v>6.854629956172821</c:v>
                </c:pt>
                <c:pt idx="145">
                  <c:v>6.618479089798543</c:v>
                </c:pt>
                <c:pt idx="146">
                  <c:v>6.39263954820858</c:v>
                </c:pt>
                <c:pt idx="147">
                  <c:v>6.177938901763514</c:v>
                </c:pt>
                <c:pt idx="148">
                  <c:v>5.972380406196897</c:v>
                </c:pt>
                <c:pt idx="149">
                  <c:v>5.776712385817062</c:v>
                </c:pt>
                <c:pt idx="150">
                  <c:v>5.5897401924433</c:v>
                </c:pt>
                <c:pt idx="151">
                  <c:v>5.411513263765592</c:v>
                </c:pt>
                <c:pt idx="152">
                  <c:v>5.240985791093082</c:v>
                </c:pt>
                <c:pt idx="153">
                  <c:v>5.07869732153472</c:v>
                </c:pt>
                <c:pt idx="154">
                  <c:v>4.923199388327877</c:v>
                </c:pt>
                <c:pt idx="155">
                  <c:v>4.774565956182698</c:v>
                </c:pt>
                <c:pt idx="156">
                  <c:v>4.632397240531649</c:v>
                </c:pt>
                <c:pt idx="157">
                  <c:v>4.496708974097811</c:v>
                </c:pt>
                <c:pt idx="158">
                  <c:v>4.367098782243543</c:v>
                </c:pt>
                <c:pt idx="159">
                  <c:v>4.242846740323603</c:v>
                </c:pt>
                <c:pt idx="160">
                  <c:v>4.12399370963036</c:v>
                </c:pt>
                <c:pt idx="161">
                  <c:v>4.010220301897367</c:v>
                </c:pt>
                <c:pt idx="162">
                  <c:v>3.90123103731097</c:v>
                </c:pt>
                <c:pt idx="163">
                  <c:v>3.797039593193122</c:v>
                </c:pt>
                <c:pt idx="164">
                  <c:v>3.697078372259282</c:v>
                </c:pt>
                <c:pt idx="165">
                  <c:v>3.601375847722685</c:v>
                </c:pt>
                <c:pt idx="166">
                  <c:v>3.509429631388966</c:v>
                </c:pt>
                <c:pt idx="167">
                  <c:v>3.42127891761292</c:v>
                </c:pt>
                <c:pt idx="168">
                  <c:v>3.33693526412315</c:v>
                </c:pt>
                <c:pt idx="169">
                  <c:v>3.255728840384902</c:v>
                </c:pt>
                <c:pt idx="170">
                  <c:v>3.177922258768058</c:v>
                </c:pt>
                <c:pt idx="171">
                  <c:v>3.10311384402826</c:v>
                </c:pt>
                <c:pt idx="172">
                  <c:v>3.031336798511654</c:v>
                </c:pt>
                <c:pt idx="173">
                  <c:v>2.962418568620146</c:v>
                </c:pt>
                <c:pt idx="174">
                  <c:v>2.89619915782946</c:v>
                </c:pt>
                <c:pt idx="175">
                  <c:v>2.832358016220456</c:v>
                </c:pt>
                <c:pt idx="176">
                  <c:v>2.771107528423986</c:v>
                </c:pt>
                <c:pt idx="177">
                  <c:v>2.71229978347775</c:v>
                </c:pt>
                <c:pt idx="178">
                  <c:v>2.655490406127004</c:v>
                </c:pt>
                <c:pt idx="179">
                  <c:v>2.601029482967916</c:v>
                </c:pt>
                <c:pt idx="180">
                  <c:v>2.548495556679872</c:v>
                </c:pt>
                <c:pt idx="181">
                  <c:v>2.497792639230215</c:v>
                </c:pt>
                <c:pt idx="182">
                  <c:v>2.449097484801709</c:v>
                </c:pt>
                <c:pt idx="183">
                  <c:v>2.40217027111566</c:v>
                </c:pt>
                <c:pt idx="184">
                  <c:v>2.356920570032808</c:v>
                </c:pt>
                <c:pt idx="185">
                  <c:v>2.313263888107941</c:v>
                </c:pt>
                <c:pt idx="186">
                  <c:v>2.271238013809395</c:v>
                </c:pt>
                <c:pt idx="187">
                  <c:v>2.230758050163006</c:v>
                </c:pt>
                <c:pt idx="188">
                  <c:v>2.191635035641405</c:v>
                </c:pt>
                <c:pt idx="189">
                  <c:v>2.153911303770202</c:v>
                </c:pt>
                <c:pt idx="190">
                  <c:v>2.1174138840687</c:v>
                </c:pt>
                <c:pt idx="191">
                  <c:v>2.082287226254097</c:v>
                </c:pt>
                <c:pt idx="192">
                  <c:v>2.048363822886921</c:v>
                </c:pt>
                <c:pt idx="193">
                  <c:v>2.015586422830093</c:v>
                </c:pt>
                <c:pt idx="194">
                  <c:v>1.983993470967543</c:v>
                </c:pt>
                <c:pt idx="195">
                  <c:v>1.953347640132277</c:v>
                </c:pt>
                <c:pt idx="196">
                  <c:v>1.923783565799961</c:v>
                </c:pt>
                <c:pt idx="197">
                  <c:v>1.895249775652953</c:v>
                </c:pt>
                <c:pt idx="198">
                  <c:v>1.867697986784397</c:v>
                </c:pt>
                <c:pt idx="199">
                  <c:v>1.841002000000002</c:v>
                </c:pt>
                <c:pt idx="200">
                  <c:v>1.815204023304441</c:v>
                </c:pt>
                <c:pt idx="201">
                  <c:v>1.790263730788609</c:v>
                </c:pt>
                <c:pt idx="202">
                  <c:v>1.766143165214724</c:v>
                </c:pt>
                <c:pt idx="203">
                  <c:v>1.74280656941247</c:v>
                </c:pt>
                <c:pt idx="204">
                  <c:v>1.72022023176823</c:v>
                </c:pt>
                <c:pt idx="205">
                  <c:v>1.698352344460655</c:v>
                </c:pt>
                <c:pt idx="206">
                  <c:v>1.677241557270667</c:v>
                </c:pt>
                <c:pt idx="207">
                  <c:v>1.656720656329361</c:v>
                </c:pt>
                <c:pt idx="208">
                  <c:v>1.63696464918805</c:v>
                </c:pt>
                <c:pt idx="209">
                  <c:v>1.617746633016181</c:v>
                </c:pt>
                <c:pt idx="210">
                  <c:v>1.599236304118796</c:v>
                </c:pt>
                <c:pt idx="211">
                  <c:v>1.581217735125812</c:v>
                </c:pt>
                <c:pt idx="212">
                  <c:v>1.563855582635407</c:v>
                </c:pt>
                <c:pt idx="213">
                  <c:v>1.547003508278795</c:v>
                </c:pt>
                <c:pt idx="214">
                  <c:v>1.530642547533096</c:v>
                </c:pt>
                <c:pt idx="215">
                  <c:v>1.514869602742674</c:v>
                </c:pt>
                <c:pt idx="216">
                  <c:v>1.499548548272691</c:v>
                </c:pt>
                <c:pt idx="217">
                  <c:v>1.484718780817301</c:v>
                </c:pt>
                <c:pt idx="218">
                  <c:v>1.470362176367373</c:v>
                </c:pt>
                <c:pt idx="219">
                  <c:v>1.456461547660091</c:v>
                </c:pt>
                <c:pt idx="220">
                  <c:v>1.44300058701186</c:v>
                </c:pt>
                <c:pt idx="221">
                  <c:v>1.429911873080394</c:v>
                </c:pt>
                <c:pt idx="222">
                  <c:v>1.417285383398989</c:v>
                </c:pt>
                <c:pt idx="223">
                  <c:v>1.405054374638308</c:v>
                </c:pt>
                <c:pt idx="224">
                  <c:v>1.393205565189306</c:v>
                </c:pt>
                <c:pt idx="225">
                  <c:v>1.381726323013504</c:v>
                </c:pt>
                <c:pt idx="226">
                  <c:v>1.370604628842295</c:v>
                </c:pt>
                <c:pt idx="227">
                  <c:v>1.359829041886574</c:v>
                </c:pt>
                <c:pt idx="228">
                  <c:v>1.349388667862385</c:v>
                </c:pt>
                <c:pt idx="229">
                  <c:v>1.339319439658944</c:v>
                </c:pt>
                <c:pt idx="230">
                  <c:v>1.329518255391832</c:v>
                </c:pt>
                <c:pt idx="231">
                  <c:v>1.320067763833768</c:v>
                </c:pt>
                <c:pt idx="232">
                  <c:v>1.310912729014151</c:v>
                </c:pt>
                <c:pt idx="233">
                  <c:v>1.302088716893473</c:v>
                </c:pt>
                <c:pt idx="234">
                  <c:v>1.293498940116385</c:v>
                </c:pt>
                <c:pt idx="235">
                  <c:v>1.285223337923657</c:v>
                </c:pt>
                <c:pt idx="236">
                  <c:v>1.277210488059872</c:v>
                </c:pt>
                <c:pt idx="237">
                  <c:v>1.269495544595681</c:v>
                </c:pt>
                <c:pt idx="238">
                  <c:v>1.261987050318496</c:v>
                </c:pt>
                <c:pt idx="239">
                  <c:v>1.254762540965344</c:v>
                </c:pt>
                <c:pt idx="240">
                  <c:v>1.247773795303897</c:v>
                </c:pt>
                <c:pt idx="241">
                  <c:v>1.241055552027504</c:v>
                </c:pt>
                <c:pt idx="242">
                  <c:v>1.234561019263457</c:v>
                </c:pt>
                <c:pt idx="243">
                  <c:v>1.22828496227697</c:v>
                </c:pt>
                <c:pt idx="244">
                  <c:v>1.222222381916365</c:v>
                </c:pt>
                <c:pt idx="245">
                  <c:v>1.216407628357559</c:v>
                </c:pt>
                <c:pt idx="246">
                  <c:v>1.21079638610856</c:v>
                </c:pt>
                <c:pt idx="247">
                  <c:v>1.2054228476717</c:v>
                </c:pt>
                <c:pt idx="248">
                  <c:v>1.200205589390728</c:v>
                </c:pt>
                <c:pt idx="249">
                  <c:v>1.195217430210097</c:v>
                </c:pt>
                <c:pt idx="250">
                  <c:v>1.190453822299086</c:v>
                </c:pt>
                <c:pt idx="251">
                  <c:v>1.185835622387989</c:v>
                </c:pt>
                <c:pt idx="252">
                  <c:v>1.181434570478255</c:v>
                </c:pt>
                <c:pt idx="253">
                  <c:v>1.177246754555348</c:v>
                </c:pt>
                <c:pt idx="254">
                  <c:v>1.173195034446037</c:v>
                </c:pt>
                <c:pt idx="255">
                  <c:v>1.169350216715101</c:v>
                </c:pt>
                <c:pt idx="256">
                  <c:v>1.16567264805379</c:v>
                </c:pt>
                <c:pt idx="257">
                  <c:v>1.162195877544664</c:v>
                </c:pt>
                <c:pt idx="258">
                  <c:v>1.158880983283057</c:v>
                </c:pt>
                <c:pt idx="259">
                  <c:v>1.155725682649</c:v>
                </c:pt>
                <c:pt idx="260">
                  <c:v>1.152763426009731</c:v>
                </c:pt>
                <c:pt idx="261">
                  <c:v>1.149920804498803</c:v>
                </c:pt>
                <c:pt idx="262">
                  <c:v>1.147266980452958</c:v>
                </c:pt>
                <c:pt idx="263">
                  <c:v>1.144799742898111</c:v>
                </c:pt>
                <c:pt idx="264">
                  <c:v>1.142446936955471</c:v>
                </c:pt>
                <c:pt idx="265">
                  <c:v>1.14027724942067</c:v>
                </c:pt>
                <c:pt idx="266">
                  <c:v>1.138288897414538</c:v>
                </c:pt>
                <c:pt idx="267">
                  <c:v>1.136410791563872</c:v>
                </c:pt>
                <c:pt idx="268">
                  <c:v>1.134711277122239</c:v>
                </c:pt>
                <c:pt idx="269">
                  <c:v>1.133154416811011</c:v>
                </c:pt>
                <c:pt idx="270">
                  <c:v>1.131773679676609</c:v>
                </c:pt>
                <c:pt idx="271">
                  <c:v>1.130499119720821</c:v>
                </c:pt>
                <c:pt idx="272">
                  <c:v>1.129398823965224</c:v>
                </c:pt>
                <c:pt idx="273">
                  <c:v>1.128437603187175</c:v>
                </c:pt>
                <c:pt idx="274">
                  <c:v>1.127649100575959</c:v>
                </c:pt>
                <c:pt idx="275">
                  <c:v>1.126998456576715</c:v>
                </c:pt>
                <c:pt idx="276">
                  <c:v>1.126485254676033</c:v>
                </c:pt>
                <c:pt idx="277">
                  <c:v>1.126109166755045</c:v>
                </c:pt>
                <c:pt idx="278">
                  <c:v>1.125904120590888</c:v>
                </c:pt>
                <c:pt idx="279">
                  <c:v>1.125801622035101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Work!$F$1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Work!$F$2:$F$282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27.56391438018099</c:v>
                </c:pt>
                <c:pt idx="97">
                  <c:v>27.84874439720637</c:v>
                </c:pt>
                <c:pt idx="98">
                  <c:v>28.18681091699782</c:v>
                </c:pt>
                <c:pt idx="99">
                  <c:v>28.60863718645039</c:v>
                </c:pt>
                <c:pt idx="100">
                  <c:v>29.14989151007883</c:v>
                </c:pt>
                <c:pt idx="101">
                  <c:v>29.84292199352146</c:v>
                </c:pt>
                <c:pt idx="102">
                  <c:v>30.72427667521346</c:v>
                </c:pt>
                <c:pt idx="103">
                  <c:v>31.7896323917668</c:v>
                </c:pt>
                <c:pt idx="104">
                  <c:v>33.09206269797385</c:v>
                </c:pt>
                <c:pt idx="105">
                  <c:v>34.59661919888894</c:v>
                </c:pt>
                <c:pt idx="106">
                  <c:v>36.32120545770248</c:v>
                </c:pt>
                <c:pt idx="107">
                  <c:v>38.249634254477</c:v>
                </c:pt>
                <c:pt idx="108">
                  <c:v>40.33396697247585</c:v>
                </c:pt>
                <c:pt idx="109">
                  <c:v>42.57683544478271</c:v>
                </c:pt>
                <c:pt idx="110">
                  <c:v>44.9031391959378</c:v>
                </c:pt>
                <c:pt idx="111">
                  <c:v>47.27044082979182</c:v>
                </c:pt>
                <c:pt idx="112">
                  <c:v>49.65703149341804</c:v>
                </c:pt>
                <c:pt idx="113">
                  <c:v>51.9511597271968</c:v>
                </c:pt>
                <c:pt idx="114">
                  <c:v>54.1592571214828</c:v>
                </c:pt>
                <c:pt idx="115">
                  <c:v>56.18584221939439</c:v>
                </c:pt>
                <c:pt idx="116">
                  <c:v>58.00768774328635</c:v>
                </c:pt>
                <c:pt idx="117">
                  <c:v>59.58108587155812</c:v>
                </c:pt>
                <c:pt idx="118">
                  <c:v>60.88426718987007</c:v>
                </c:pt>
                <c:pt idx="119">
                  <c:v>61.88050917785321</c:v>
                </c:pt>
                <c:pt idx="120">
                  <c:v>62.57039945169358</c:v>
                </c:pt>
                <c:pt idx="121">
                  <c:v>62.9524045110084</c:v>
                </c:pt>
                <c:pt idx="122">
                  <c:v>63.03404190702788</c:v>
                </c:pt>
                <c:pt idx="123">
                  <c:v>62.83082791371795</c:v>
                </c:pt>
                <c:pt idx="124">
                  <c:v>62.36787823876629</c:v>
                </c:pt>
                <c:pt idx="125">
                  <c:v>61.66680763024491</c:v>
                </c:pt>
                <c:pt idx="126">
                  <c:v>60.76991548860372</c:v>
                </c:pt>
                <c:pt idx="127">
                  <c:v>59.70162552866573</c:v>
                </c:pt>
                <c:pt idx="128">
                  <c:v>58.49205166087147</c:v>
                </c:pt>
                <c:pt idx="129">
                  <c:v>57.18039719956707</c:v>
                </c:pt>
                <c:pt idx="130">
                  <c:v>55.79247569877951</c:v>
                </c:pt>
                <c:pt idx="131">
                  <c:v>54.35691926478955</c:v>
                </c:pt>
                <c:pt idx="132">
                  <c:v>52.88877326735025</c:v>
                </c:pt>
                <c:pt idx="133">
                  <c:v>51.41075927377145</c:v>
                </c:pt>
                <c:pt idx="134">
                  <c:v>49.94527995628601</c:v>
                </c:pt>
                <c:pt idx="135">
                  <c:v>48.49878887666669</c:v>
                </c:pt>
                <c:pt idx="136">
                  <c:v>47.07769871702736</c:v>
                </c:pt>
                <c:pt idx="137">
                  <c:v>45.69600043063452</c:v>
                </c:pt>
                <c:pt idx="138">
                  <c:v>44.35143463529903</c:v>
                </c:pt>
                <c:pt idx="139">
                  <c:v>43.05029823074446</c:v>
                </c:pt>
                <c:pt idx="140">
                  <c:v>41.79639396306377</c:v>
                </c:pt>
                <c:pt idx="141">
                  <c:v>40.5828994358188</c:v>
                </c:pt>
                <c:pt idx="142">
                  <c:v>39.41909443196555</c:v>
                </c:pt>
                <c:pt idx="143">
                  <c:v>38.29798886584</c:v>
                </c:pt>
                <c:pt idx="144">
                  <c:v>37.2231159928599</c:v>
                </c:pt>
                <c:pt idx="145">
                  <c:v>36.187758338486</c:v>
                </c:pt>
                <c:pt idx="146">
                  <c:v>35.19542702770566</c:v>
                </c:pt>
                <c:pt idx="147">
                  <c:v>34.23863566742861</c:v>
                </c:pt>
                <c:pt idx="148">
                  <c:v>33.32357078762416</c:v>
                </c:pt>
                <c:pt idx="149">
                  <c:v>32.26401190095663</c:v>
                </c:pt>
                <c:pt idx="150">
                  <c:v>31.25390489218864</c:v>
                </c:pt>
                <c:pt idx="151">
                  <c:v>30.28724605123358</c:v>
                </c:pt>
                <c:pt idx="152">
                  <c:v>29.36444235733439</c:v>
                </c:pt>
                <c:pt idx="153">
                  <c:v>28.48021999644892</c:v>
                </c:pt>
                <c:pt idx="154">
                  <c:v>27.63751288631086</c:v>
                </c:pt>
                <c:pt idx="155">
                  <c:v>26.82892653331578</c:v>
                </c:pt>
                <c:pt idx="156">
                  <c:v>26.05495807339688</c:v>
                </c:pt>
                <c:pt idx="157">
                  <c:v>25.3136354294723</c:v>
                </c:pt>
                <c:pt idx="158">
                  <c:v>24.60514674857518</c:v>
                </c:pt>
                <c:pt idx="159">
                  <c:v>23.92749345581448</c:v>
                </c:pt>
                <c:pt idx="160">
                  <c:v>23.27700254154564</c:v>
                </c:pt>
                <c:pt idx="161">
                  <c:v>22.65397234971357</c:v>
                </c:pt>
                <c:pt idx="162">
                  <c:v>22.05681054211911</c:v>
                </c:pt>
                <c:pt idx="163">
                  <c:v>21.48404221487762</c:v>
                </c:pt>
                <c:pt idx="164">
                  <c:v>20.9358126156718</c:v>
                </c:pt>
                <c:pt idx="165">
                  <c:v>20.40920329468093</c:v>
                </c:pt>
                <c:pt idx="166">
                  <c:v>19.90442730014345</c:v>
                </c:pt>
                <c:pt idx="167">
                  <c:v>19.41889350391491</c:v>
                </c:pt>
                <c:pt idx="168">
                  <c:v>18.95286334139295</c:v>
                </c:pt>
                <c:pt idx="169">
                  <c:v>18.50645287132468</c:v>
                </c:pt>
                <c:pt idx="170">
                  <c:v>18.07616585296726</c:v>
                </c:pt>
                <c:pt idx="171">
                  <c:v>17.66343918983292</c:v>
                </c:pt>
                <c:pt idx="172">
                  <c:v>17.26618637493853</c:v>
                </c:pt>
                <c:pt idx="173">
                  <c:v>16.8846246953475</c:v>
                </c:pt>
                <c:pt idx="174">
                  <c:v>16.51787660717063</c:v>
                </c:pt>
                <c:pt idx="175">
                  <c:v>16.16512757454051</c:v>
                </c:pt>
                <c:pt idx="176">
                  <c:v>15.82470292648491</c:v>
                </c:pt>
                <c:pt idx="177">
                  <c:v>15.49776714516314</c:v>
                </c:pt>
                <c:pt idx="178">
                  <c:v>15.18356311350951</c:v>
                </c:pt>
                <c:pt idx="179">
                  <c:v>14.87974422974045</c:v>
                </c:pt>
                <c:pt idx="180">
                  <c:v>14.58820962101037</c:v>
                </c:pt>
                <c:pt idx="181">
                  <c:v>14.30672940398821</c:v>
                </c:pt>
                <c:pt idx="182">
                  <c:v>14.03481154748578</c:v>
                </c:pt>
                <c:pt idx="183">
                  <c:v>13.7734267787181</c:v>
                </c:pt>
                <c:pt idx="184">
                  <c:v>13.52131002363747</c:v>
                </c:pt>
                <c:pt idx="185">
                  <c:v>13.27799524408192</c:v>
                </c:pt>
                <c:pt idx="186">
                  <c:v>13.04304659002712</c:v>
                </c:pt>
                <c:pt idx="187">
                  <c:v>12.8166855013249</c:v>
                </c:pt>
                <c:pt idx="188">
                  <c:v>12.59847234739594</c:v>
                </c:pt>
                <c:pt idx="189">
                  <c:v>12.38740422928153</c:v>
                </c:pt>
                <c:pt idx="190">
                  <c:v>12.18372421897994</c:v>
                </c:pt>
                <c:pt idx="191">
                  <c:v>11.98651217461898</c:v>
                </c:pt>
                <c:pt idx="192">
                  <c:v>11.7965621243758</c:v>
                </c:pt>
                <c:pt idx="193">
                  <c:v>11.61298151931784</c:v>
                </c:pt>
                <c:pt idx="194">
                  <c:v>11.43547233546539</c:v>
                </c:pt>
                <c:pt idx="195">
                  <c:v>11.26425436912302</c:v>
                </c:pt>
                <c:pt idx="196">
                  <c:v>11.09805177401162</c:v>
                </c:pt>
                <c:pt idx="197">
                  <c:v>10.93760440605003</c:v>
                </c:pt>
                <c:pt idx="198">
                  <c:v>10.78264299110048</c:v>
                </c:pt>
                <c:pt idx="199">
                  <c:v>10.632914735133</c:v>
                </c:pt>
                <c:pt idx="200">
                  <c:v>10.48774220703448</c:v>
                </c:pt>
                <c:pt idx="201">
                  <c:v>10.34736280259288</c:v>
                </c:pt>
                <c:pt idx="202">
                  <c:v>10.21156489533927</c:v>
                </c:pt>
                <c:pt idx="203">
                  <c:v>10.08014913755633</c:v>
                </c:pt>
                <c:pt idx="204">
                  <c:v>9.952927595227427</c:v>
                </c:pt>
                <c:pt idx="205">
                  <c:v>9.829722954671307</c:v>
                </c:pt>
                <c:pt idx="206">
                  <c:v>9.710367794063211</c:v>
                </c:pt>
                <c:pt idx="207">
                  <c:v>9.595079112357963</c:v>
                </c:pt>
                <c:pt idx="208">
                  <c:v>9.482949117720893</c:v>
                </c:pt>
                <c:pt idx="209">
                  <c:v>9.374939438459465</c:v>
                </c:pt>
                <c:pt idx="210">
                  <c:v>9.269814617493103</c:v>
                </c:pt>
                <c:pt idx="211">
                  <c:v>9.168507657729026</c:v>
                </c:pt>
                <c:pt idx="212">
                  <c:v>9.069841280296487</c:v>
                </c:pt>
                <c:pt idx="213">
                  <c:v>8.974721328694129</c:v>
                </c:pt>
                <c:pt idx="214">
                  <c:v>8.882350312266025</c:v>
                </c:pt>
                <c:pt idx="215">
                  <c:v>8.792627793790958</c:v>
                </c:pt>
                <c:pt idx="216">
                  <c:v>8.70608895360592</c:v>
                </c:pt>
                <c:pt idx="217">
                  <c:v>8.621990501784737</c:v>
                </c:pt>
                <c:pt idx="218">
                  <c:v>8.540551839097702</c:v>
                </c:pt>
                <c:pt idx="219">
                  <c:v>8.461676619660698</c:v>
                </c:pt>
                <c:pt idx="220">
                  <c:v>8.385273422464397</c:v>
                </c:pt>
                <c:pt idx="221">
                  <c:v>8.311255453969334</c:v>
                </c:pt>
                <c:pt idx="222">
                  <c:v>8.239254490577542</c:v>
                </c:pt>
                <c:pt idx="223">
                  <c:v>8.16976804224715</c:v>
                </c:pt>
                <c:pt idx="224">
                  <c:v>8.102431383709696</c:v>
                </c:pt>
                <c:pt idx="225">
                  <c:v>8.03717366733559</c:v>
                </c:pt>
                <c:pt idx="226">
                  <c:v>7.973927474191577</c:v>
                </c:pt>
                <c:pt idx="227">
                  <c:v>7.912628621867266</c:v>
                </c:pt>
                <c:pt idx="228">
                  <c:v>7.853215985303845</c:v>
                </c:pt>
                <c:pt idx="229">
                  <c:v>7.795631329626095</c:v>
                </c:pt>
                <c:pt idx="230">
                  <c:v>7.740074714079827</c:v>
                </c:pt>
                <c:pt idx="231">
                  <c:v>7.685978922467811</c:v>
                </c:pt>
                <c:pt idx="232">
                  <c:v>7.633801675220598</c:v>
                </c:pt>
                <c:pt idx="233">
                  <c:v>7.58323960752723</c:v>
                </c:pt>
                <c:pt idx="234">
                  <c:v>7.534490657764018</c:v>
                </c:pt>
                <c:pt idx="235">
                  <c:v>7.487021442804144</c:v>
                </c:pt>
                <c:pt idx="236">
                  <c:v>7.441274982521345</c:v>
                </c:pt>
                <c:pt idx="237">
                  <c:v>7.396968319768502</c:v>
                </c:pt>
                <c:pt idx="238">
                  <c:v>7.354297065922263</c:v>
                </c:pt>
                <c:pt idx="239">
                  <c:v>7.312756445640023</c:v>
                </c:pt>
                <c:pt idx="240">
                  <c:v>7.272776441299773</c:v>
                </c:pt>
                <c:pt idx="241">
                  <c:v>7.234091256709155</c:v>
                </c:pt>
                <c:pt idx="242">
                  <c:v>7.196894183580844</c:v>
                </c:pt>
                <c:pt idx="243">
                  <c:v>7.160927098518759</c:v>
                </c:pt>
                <c:pt idx="244">
                  <c:v>7.126161834173149</c:v>
                </c:pt>
                <c:pt idx="245">
                  <c:v>7.092571481260476</c:v>
                </c:pt>
                <c:pt idx="246">
                  <c:v>7.060347176046693</c:v>
                </c:pt>
                <c:pt idx="247">
                  <c:v>7.029244104455865</c:v>
                </c:pt>
                <c:pt idx="248">
                  <c:v>6.999452527689942</c:v>
                </c:pt>
                <c:pt idx="249">
                  <c:v>6.97052165516796</c:v>
                </c:pt>
                <c:pt idx="250">
                  <c:v>6.942855883355205</c:v>
                </c:pt>
                <c:pt idx="251">
                  <c:v>6.916430675268767</c:v>
                </c:pt>
                <c:pt idx="252">
                  <c:v>6.890807536092878</c:v>
                </c:pt>
                <c:pt idx="253">
                  <c:v>6.866385008943972</c:v>
                </c:pt>
                <c:pt idx="254">
                  <c:v>6.84314197020122</c:v>
                </c:pt>
                <c:pt idx="255">
                  <c:v>6.820650734361473</c:v>
                </c:pt>
                <c:pt idx="256">
                  <c:v>6.79930478028263</c:v>
                </c:pt>
                <c:pt idx="257">
                  <c:v>6.778884409687485</c:v>
                </c:pt>
                <c:pt idx="258">
                  <c:v>6.759576334768038</c:v>
                </c:pt>
                <c:pt idx="259">
                  <c:v>6.741164805014397</c:v>
                </c:pt>
                <c:pt idx="260">
                  <c:v>6.723637480419286</c:v>
                </c:pt>
                <c:pt idx="261">
                  <c:v>6.707180527869344</c:v>
                </c:pt>
                <c:pt idx="262">
                  <c:v>6.691386419941537</c:v>
                </c:pt>
                <c:pt idx="263">
                  <c:v>6.67663971436478</c:v>
                </c:pt>
                <c:pt idx="264">
                  <c:v>6.662928447733832</c:v>
                </c:pt>
                <c:pt idx="265">
                  <c:v>6.649851874158034</c:v>
                </c:pt>
                <c:pt idx="266">
                  <c:v>6.637791970898415</c:v>
                </c:pt>
                <c:pt idx="267">
                  <c:v>6.626739086653161</c:v>
                </c:pt>
                <c:pt idx="268">
                  <c:v>6.616298240673325</c:v>
                </c:pt>
                <c:pt idx="269">
                  <c:v>6.606849556749816</c:v>
                </c:pt>
                <c:pt idx="270">
                  <c:v>6.598193417767242</c:v>
                </c:pt>
                <c:pt idx="271">
                  <c:v>6.59051607425716</c:v>
                </c:pt>
                <c:pt idx="272">
                  <c:v>6.583428735040323</c:v>
                </c:pt>
                <c:pt idx="273">
                  <c:v>6.57731012231788</c:v>
                </c:pt>
                <c:pt idx="274">
                  <c:v>6.571964668791302</c:v>
                </c:pt>
                <c:pt idx="275">
                  <c:v>6.567579566458289</c:v>
                </c:pt>
                <c:pt idx="276">
                  <c:v>6.563961033544858</c:v>
                </c:pt>
                <c:pt idx="277">
                  <c:v>6.561106813376298</c:v>
                </c:pt>
                <c:pt idx="278">
                  <c:v>6.559015128131649</c:v>
                </c:pt>
                <c:pt idx="279">
                  <c:v>6.557874711212293</c:v>
                </c:pt>
                <c:pt idx="280">
                  <c:v>6.557304635649567</c:v>
                </c:pt>
              </c:numCache>
            </c:numRef>
          </c:yVal>
          <c:smooth val="1"/>
        </c:ser>
        <c:ser>
          <c:idx val="3"/>
          <c:order val="3"/>
          <c:tx>
            <c:v>New</c:v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Work!$N$2:$N$282</c:f>
              <c:numCache>
                <c:formatCode>0.0</c:formatCode>
                <c:ptCount val="281"/>
                <c:pt idx="0">
                  <c:v>1.867697986784395</c:v>
                </c:pt>
                <c:pt idx="1">
                  <c:v>1.894781086516193</c:v>
                </c:pt>
                <c:pt idx="2">
                  <c:v>1.922732398140031</c:v>
                </c:pt>
                <c:pt idx="3">
                  <c:v>1.95167995083845</c:v>
                </c:pt>
                <c:pt idx="4">
                  <c:v>1.981672727658687</c:v>
                </c:pt>
                <c:pt idx="5">
                  <c:v>2.012762947307748</c:v>
                </c:pt>
                <c:pt idx="6">
                  <c:v>2.044814021988961</c:v>
                </c:pt>
                <c:pt idx="7">
                  <c:v>2.078066720301165</c:v>
                </c:pt>
                <c:pt idx="8">
                  <c:v>2.112482039879171</c:v>
                </c:pt>
                <c:pt idx="9">
                  <c:v>2.148118062046882</c:v>
                </c:pt>
                <c:pt idx="10">
                  <c:v>2.185144723234278</c:v>
                </c:pt>
                <c:pt idx="11">
                  <c:v>2.223415479088883</c:v>
                </c:pt>
                <c:pt idx="12">
                  <c:v>2.263105808300328</c:v>
                </c:pt>
                <c:pt idx="13">
                  <c:v>2.304172763473363</c:v>
                </c:pt>
                <c:pt idx="14">
                  <c:v>2.346808046227128</c:v>
                </c:pt>
                <c:pt idx="15">
                  <c:v>2.391097784609141</c:v>
                </c:pt>
                <c:pt idx="16">
                  <c:v>2.437003642188349</c:v>
                </c:pt>
                <c:pt idx="17">
                  <c:v>2.484611337631827</c:v>
                </c:pt>
                <c:pt idx="18">
                  <c:v>2.53401261035846</c:v>
                </c:pt>
                <c:pt idx="19">
                  <c:v>2.585450760259883</c:v>
                </c:pt>
                <c:pt idx="20">
                  <c:v>2.638746470077722</c:v>
                </c:pt>
                <c:pt idx="21">
                  <c:v>2.693997119747112</c:v>
                </c:pt>
                <c:pt idx="22">
                  <c:v>2.751630278053548</c:v>
                </c:pt>
                <c:pt idx="23">
                  <c:v>2.811290781868</c:v>
                </c:pt>
                <c:pt idx="24">
                  <c:v>2.873429450238284</c:v>
                </c:pt>
                <c:pt idx="25">
                  <c:v>2.938196338952775</c:v>
                </c:pt>
                <c:pt idx="26">
                  <c:v>3.005375983635297</c:v>
                </c:pt>
                <c:pt idx="27">
                  <c:v>3.075293582432645</c:v>
                </c:pt>
                <c:pt idx="28">
                  <c:v>3.148111451945384</c:v>
                </c:pt>
                <c:pt idx="29">
                  <c:v>3.224004647935424</c:v>
                </c:pt>
                <c:pt idx="30">
                  <c:v>3.302939486596302</c:v>
                </c:pt>
                <c:pt idx="31">
                  <c:v>3.385323467781486</c:v>
                </c:pt>
                <c:pt idx="32">
                  <c:v>3.470890171033783</c:v>
                </c:pt>
                <c:pt idx="33">
                  <c:v>3.560319139961099</c:v>
                </c:pt>
                <c:pt idx="34">
                  <c:v>3.653598649238617</c:v>
                </c:pt>
                <c:pt idx="35">
                  <c:v>3.750688936162361</c:v>
                </c:pt>
                <c:pt idx="36">
                  <c:v>3.852099673953326</c:v>
                </c:pt>
                <c:pt idx="37">
                  <c:v>3.957801976514139</c:v>
                </c:pt>
                <c:pt idx="38">
                  <c:v>4.068371671739419</c:v>
                </c:pt>
                <c:pt idx="39">
                  <c:v>4.183794883975208</c:v>
                </c:pt>
                <c:pt idx="40">
                  <c:v>4.304371377726434</c:v>
                </c:pt>
                <c:pt idx="41">
                  <c:v>4.430425172642314</c:v>
                </c:pt>
                <c:pt idx="42">
                  <c:v>4.561914814909382</c:v>
                </c:pt>
                <c:pt idx="43">
                  <c:v>4.699570668650303</c:v>
                </c:pt>
                <c:pt idx="44">
                  <c:v>4.843800943253583</c:v>
                </c:pt>
                <c:pt idx="45">
                  <c:v>4.994589677859198</c:v>
                </c:pt>
                <c:pt idx="46">
                  <c:v>5.152342454227477</c:v>
                </c:pt>
                <c:pt idx="47">
                  <c:v>5.316984235101409</c:v>
                </c:pt>
                <c:pt idx="48">
                  <c:v>5.489984491158643</c:v>
                </c:pt>
                <c:pt idx="49">
                  <c:v>5.670795851429911</c:v>
                </c:pt>
                <c:pt idx="50">
                  <c:v>5.860479289660199</c:v>
                </c:pt>
                <c:pt idx="51">
                  <c:v>6.058984651273878</c:v>
                </c:pt>
                <c:pt idx="52">
                  <c:v>6.267523907796252</c:v>
                </c:pt>
                <c:pt idx="53">
                  <c:v>6.485337883623957</c:v>
                </c:pt>
                <c:pt idx="54">
                  <c:v>6.714452277396417</c:v>
                </c:pt>
                <c:pt idx="55">
                  <c:v>6.954027518327514</c:v>
                </c:pt>
                <c:pt idx="56">
                  <c:v>7.205495416840733</c:v>
                </c:pt>
                <c:pt idx="57">
                  <c:v>7.468685856356615</c:v>
                </c:pt>
                <c:pt idx="58">
                  <c:v>7.745226188233345</c:v>
                </c:pt>
                <c:pt idx="59">
                  <c:v>8.034929257955005</c:v>
                </c:pt>
                <c:pt idx="60">
                  <c:v>8.339649148751401</c:v>
                </c:pt>
                <c:pt idx="61">
                  <c:v>8.65797344530295</c:v>
                </c:pt>
                <c:pt idx="62">
                  <c:v>8.991771007354657</c:v>
                </c:pt>
                <c:pt idx="63">
                  <c:v>9.341899074005032</c:v>
                </c:pt>
                <c:pt idx="64">
                  <c:v>9.707789834536567</c:v>
                </c:pt>
                <c:pt idx="65">
                  <c:v>10.09166250546812</c:v>
                </c:pt>
                <c:pt idx="66">
                  <c:v>10.49280957164251</c:v>
                </c:pt>
                <c:pt idx="67">
                  <c:v>10.91189947428248</c:v>
                </c:pt>
                <c:pt idx="68">
                  <c:v>11.35153060423551</c:v>
                </c:pt>
                <c:pt idx="69">
                  <c:v>11.81069332115132</c:v>
                </c:pt>
                <c:pt idx="70">
                  <c:v>12.28782067287355</c:v>
                </c:pt>
                <c:pt idx="71">
                  <c:v>12.78544655894085</c:v>
                </c:pt>
                <c:pt idx="72">
                  <c:v>13.30412538206982</c:v>
                </c:pt>
                <c:pt idx="73">
                  <c:v>13.8443559307998</c:v>
                </c:pt>
                <c:pt idx="74">
                  <c:v>14.40362696547553</c:v>
                </c:pt>
                <c:pt idx="75">
                  <c:v>14.98164676422658</c:v>
                </c:pt>
                <c:pt idx="76">
                  <c:v>15.58130588471848</c:v>
                </c:pt>
                <c:pt idx="77">
                  <c:v>16.19900832185217</c:v>
                </c:pt>
                <c:pt idx="78">
                  <c:v>16.83385450937145</c:v>
                </c:pt>
                <c:pt idx="79">
                  <c:v>17.48467475637252</c:v>
                </c:pt>
                <c:pt idx="80">
                  <c:v>18.15000135204885</c:v>
                </c:pt>
                <c:pt idx="81">
                  <c:v>18.82804167535176</c:v>
                </c:pt>
                <c:pt idx="82">
                  <c:v>19.51665337983282</c:v>
                </c:pt>
                <c:pt idx="83">
                  <c:v>20.20800274469428</c:v>
                </c:pt>
                <c:pt idx="84">
                  <c:v>20.90385560831724</c:v>
                </c:pt>
                <c:pt idx="85">
                  <c:v>21.60088523158944</c:v>
                </c:pt>
                <c:pt idx="86">
                  <c:v>22.2953719368205</c:v>
                </c:pt>
                <c:pt idx="87">
                  <c:v>22.96989141239302</c:v>
                </c:pt>
                <c:pt idx="88">
                  <c:v>23.63892352330401</c:v>
                </c:pt>
                <c:pt idx="89">
                  <c:v>24.27668638738525</c:v>
                </c:pt>
                <c:pt idx="90">
                  <c:v>24.89147174048248</c:v>
                </c:pt>
                <c:pt idx="91">
                  <c:v>25.47807578313674</c:v>
                </c:pt>
                <c:pt idx="92">
                  <c:v>26.01463310447116</c:v>
                </c:pt>
                <c:pt idx="93">
                  <c:v>26.51127786185794</c:v>
                </c:pt>
                <c:pt idx="94">
                  <c:v>26.95413078865391</c:v>
                </c:pt>
                <c:pt idx="95">
                  <c:v>27.33769186126228</c:v>
                </c:pt>
                <c:pt idx="96">
                  <c:v>27.71577576950791</c:v>
                </c:pt>
                <c:pt idx="97">
                  <c:v>28.10245499899757</c:v>
                </c:pt>
                <c:pt idx="98">
                  <c:v>28.55634705054317</c:v>
                </c:pt>
                <c:pt idx="99">
                  <c:v>29.10749751816045</c:v>
                </c:pt>
                <c:pt idx="100">
                  <c:v>29.79113314643275</c:v>
                </c:pt>
                <c:pt idx="101">
                  <c:v>30.64561531301552</c:v>
                </c:pt>
                <c:pt idx="102">
                  <c:v>31.69827525496733</c:v>
                </c:pt>
                <c:pt idx="103">
                  <c:v>32.96894746097308</c:v>
                </c:pt>
                <c:pt idx="104">
                  <c:v>34.47933782161068</c:v>
                </c:pt>
                <c:pt idx="105">
                  <c:v>36.2087769193052</c:v>
                </c:pt>
                <c:pt idx="106">
                  <c:v>38.16945470134446</c:v>
                </c:pt>
                <c:pt idx="107">
                  <c:v>40.32929198539905</c:v>
                </c:pt>
                <c:pt idx="108">
                  <c:v>42.65648679628282</c:v>
                </c:pt>
                <c:pt idx="109">
                  <c:v>45.12279617226372</c:v>
                </c:pt>
                <c:pt idx="110">
                  <c:v>47.65222069252275</c:v>
                </c:pt>
                <c:pt idx="111">
                  <c:v>50.21608703331482</c:v>
                </c:pt>
                <c:pt idx="112">
                  <c:v>52.7557947162277</c:v>
                </c:pt>
                <c:pt idx="113">
                  <c:v>55.1811751424997</c:v>
                </c:pt>
                <c:pt idx="114">
                  <c:v>57.47805123261601</c:v>
                </c:pt>
                <c:pt idx="115">
                  <c:v>59.54554087818214</c:v>
                </c:pt>
                <c:pt idx="116">
                  <c:v>61.36592753801396</c:v>
                </c:pt>
                <c:pt idx="117">
                  <c:v>62.89910007057727</c:v>
                </c:pt>
                <c:pt idx="118">
                  <c:v>64.11460647761681</c:v>
                </c:pt>
                <c:pt idx="119">
                  <c:v>64.97725628624843</c:v>
                </c:pt>
                <c:pt idx="120">
                  <c:v>65.49417527319633</c:v>
                </c:pt>
                <c:pt idx="121">
                  <c:v>65.6673272056276</c:v>
                </c:pt>
                <c:pt idx="122">
                  <c:v>65.50851712378817</c:v>
                </c:pt>
                <c:pt idx="123">
                  <c:v>65.03812535090073</c:v>
                </c:pt>
                <c:pt idx="124">
                  <c:v>64.28349987700481</c:v>
                </c:pt>
                <c:pt idx="125">
                  <c:v>63.27713984483833</c:v>
                </c:pt>
                <c:pt idx="126">
                  <c:v>62.06685241073384</c:v>
                </c:pt>
                <c:pt idx="127">
                  <c:v>60.67652454100644</c:v>
                </c:pt>
                <c:pt idx="128">
                  <c:v>59.14313632001471</c:v>
                </c:pt>
                <c:pt idx="129">
                  <c:v>57.51228609032722</c:v>
                </c:pt>
                <c:pt idx="130">
                  <c:v>55.81484431866982</c:v>
                </c:pt>
                <c:pt idx="131">
                  <c:v>54.07832472019318</c:v>
                </c:pt>
                <c:pt idx="132">
                  <c:v>52.31794935744319</c:v>
                </c:pt>
                <c:pt idx="133">
                  <c:v>50.56310633679816</c:v>
                </c:pt>
                <c:pt idx="134">
                  <c:v>48.83718796033296</c:v>
                </c:pt>
                <c:pt idx="135">
                  <c:v>47.1440874532977</c:v>
                </c:pt>
                <c:pt idx="136">
                  <c:v>45.49303280677291</c:v>
                </c:pt>
                <c:pt idx="137">
                  <c:v>43.89668737412988</c:v>
                </c:pt>
                <c:pt idx="138">
                  <c:v>42.35232083941984</c:v>
                </c:pt>
                <c:pt idx="139">
                  <c:v>40.86783785021284</c:v>
                </c:pt>
                <c:pt idx="140">
                  <c:v>39.443293403507</c:v>
                </c:pt>
                <c:pt idx="141">
                  <c:v>38.07304093674484</c:v>
                </c:pt>
                <c:pt idx="142">
                  <c:v>36.76543806924942</c:v>
                </c:pt>
                <c:pt idx="143">
                  <c:v>35.51347749642361</c:v>
                </c:pt>
                <c:pt idx="144">
                  <c:v>34.31897420314407</c:v>
                </c:pt>
                <c:pt idx="145">
                  <c:v>33.17520987754887</c:v>
                </c:pt>
                <c:pt idx="146">
                  <c:v>32.0834399765048</c:v>
                </c:pt>
                <c:pt idx="147">
                  <c:v>31.03748983362393</c:v>
                </c:pt>
                <c:pt idx="148">
                  <c:v>30.04134014624992</c:v>
                </c:pt>
                <c:pt idx="149">
                  <c:v>29.08614332408996</c:v>
                </c:pt>
                <c:pt idx="150">
                  <c:v>28.17552757921966</c:v>
                </c:pt>
                <c:pt idx="151">
                  <c:v>27.30408054157821</c:v>
                </c:pt>
                <c:pt idx="152">
                  <c:v>26.4721691046761</c:v>
                </c:pt>
                <c:pt idx="153">
                  <c:v>25.67503890282673</c:v>
                </c:pt>
                <c:pt idx="154">
                  <c:v>24.91533487528828</c:v>
                </c:pt>
                <c:pt idx="155">
                  <c:v>24.18639085477046</c:v>
                </c:pt>
                <c:pt idx="156">
                  <c:v>23.48865501142176</c:v>
                </c:pt>
                <c:pt idx="157">
                  <c:v>22.82034950940375</c:v>
                </c:pt>
                <c:pt idx="158">
                  <c:v>22.18164396406338</c:v>
                </c:pt>
                <c:pt idx="159">
                  <c:v>21.57073665167503</c:v>
                </c:pt>
                <c:pt idx="160">
                  <c:v>20.9843163384938</c:v>
                </c:pt>
                <c:pt idx="161">
                  <c:v>20.42265198284913</c:v>
                </c:pt>
                <c:pt idx="162">
                  <c:v>19.88430808511302</c:v>
                </c:pt>
                <c:pt idx="163">
                  <c:v>19.36795501318922</c:v>
                </c:pt>
                <c:pt idx="164">
                  <c:v>18.8737237084786</c:v>
                </c:pt>
                <c:pt idx="165">
                  <c:v>18.39898317611201</c:v>
                </c:pt>
                <c:pt idx="166">
                  <c:v>17.94392547997838</c:v>
                </c:pt>
                <c:pt idx="167">
                  <c:v>17.5062147070855</c:v>
                </c:pt>
                <c:pt idx="168">
                  <c:v>17.08608654255118</c:v>
                </c:pt>
                <c:pt idx="169">
                  <c:v>16.68364561382727</c:v>
                </c:pt>
                <c:pt idx="170">
                  <c:v>16.29574004508217</c:v>
                </c:pt>
                <c:pt idx="171">
                  <c:v>15.92366521091554</c:v>
                </c:pt>
                <c:pt idx="172">
                  <c:v>15.56554011644848</c:v>
                </c:pt>
                <c:pt idx="173">
                  <c:v>15.22156064688858</c:v>
                </c:pt>
                <c:pt idx="174">
                  <c:v>14.8909356927045</c:v>
                </c:pt>
                <c:pt idx="175">
                  <c:v>14.57293094636328</c:v>
                </c:pt>
                <c:pt idx="176">
                  <c:v>14.26603668489345</c:v>
                </c:pt>
                <c:pt idx="177">
                  <c:v>13.97130269389165</c:v>
                </c:pt>
                <c:pt idx="178">
                  <c:v>13.68804642911779</c:v>
                </c:pt>
                <c:pt idx="179">
                  <c:v>13.41415241912923</c:v>
                </c:pt>
                <c:pt idx="180">
                  <c:v>13.15133273509594</c:v>
                </c:pt>
                <c:pt idx="181">
                  <c:v>12.89757712775438</c:v>
                </c:pt>
                <c:pt idx="182">
                  <c:v>12.6524420289053</c:v>
                </c:pt>
                <c:pt idx="183">
                  <c:v>12.41680255324277</c:v>
                </c:pt>
                <c:pt idx="184">
                  <c:v>12.18951823115689</c:v>
                </c:pt>
                <c:pt idx="185">
                  <c:v>11.97016892727159</c:v>
                </c:pt>
                <c:pt idx="186">
                  <c:v>11.75836172094468</c:v>
                </c:pt>
                <c:pt idx="187">
                  <c:v>11.55429624114008</c:v>
                </c:pt>
                <c:pt idx="188">
                  <c:v>11.3575761590293</c:v>
                </c:pt>
                <c:pt idx="189">
                  <c:v>11.1672973569551</c:v>
                </c:pt>
                <c:pt idx="190">
                  <c:v>10.98367896535302</c:v>
                </c:pt>
                <c:pt idx="191">
                  <c:v>10.80589147242968</c:v>
                </c:pt>
                <c:pt idx="192">
                  <c:v>10.63465069794846</c:v>
                </c:pt>
                <c:pt idx="193">
                  <c:v>10.46915200526788</c:v>
                </c:pt>
                <c:pt idx="194">
                  <c:v>10.30912672450849</c:v>
                </c:pt>
                <c:pt idx="195">
                  <c:v>10.15477300296943</c:v>
                </c:pt>
                <c:pt idx="196">
                  <c:v>10.00494065982854</c:v>
                </c:pt>
                <c:pt idx="197">
                  <c:v>9.86029667832898</c:v>
                </c:pt>
                <c:pt idx="198">
                  <c:v>9.720598306695509</c:v>
                </c:pt>
                <c:pt idx="199">
                  <c:v>9.585617650039882</c:v>
                </c:pt>
                <c:pt idx="200">
                  <c:v>9.454744001345595</c:v>
                </c:pt>
                <c:pt idx="201">
                  <c:v>9.328191373920557</c:v>
                </c:pt>
                <c:pt idx="202">
                  <c:v>9.205768985607063</c:v>
                </c:pt>
                <c:pt idx="203">
                  <c:v>9.087297123593988</c:v>
                </c:pt>
                <c:pt idx="204">
                  <c:v>8.97260636456967</c:v>
                </c:pt>
                <c:pt idx="205">
                  <c:v>8.86153685949978</c:v>
                </c:pt>
                <c:pt idx="206">
                  <c:v>8.753937676900486</c:v>
                </c:pt>
                <c:pt idx="207">
                  <c:v>8.650004442248263</c:v>
                </c:pt>
                <c:pt idx="208">
                  <c:v>8.548918777360862</c:v>
                </c:pt>
                <c:pt idx="209">
                  <c:v>8.45154759422868</c:v>
                </c:pt>
                <c:pt idx="210">
                  <c:v>8.35677712306306</c:v>
                </c:pt>
                <c:pt idx="211">
                  <c:v>8.265448469934887</c:v>
                </c:pt>
                <c:pt idx="212">
                  <c:v>8.17650031295796</c:v>
                </c:pt>
                <c:pt idx="213">
                  <c:v>8.090749273881366</c:v>
                </c:pt>
                <c:pt idx="214">
                  <c:v>8.007476411502462</c:v>
                </c:pt>
                <c:pt idx="215">
                  <c:v>7.926591181241103</c:v>
                </c:pt>
                <c:pt idx="216">
                  <c:v>7.848576050436868</c:v>
                </c:pt>
                <c:pt idx="217">
                  <c:v>7.772760940074462</c:v>
                </c:pt>
                <c:pt idx="218">
                  <c:v>7.699343640877177</c:v>
                </c:pt>
                <c:pt idx="219">
                  <c:v>7.628237296622585</c:v>
                </c:pt>
                <c:pt idx="220">
                  <c:v>7.559359490883725</c:v>
                </c:pt>
                <c:pt idx="221">
                  <c:v>7.492631978917318</c:v>
                </c:pt>
                <c:pt idx="222">
                  <c:v>7.427722805590856</c:v>
                </c:pt>
                <c:pt idx="223">
                  <c:v>7.365080478237888</c:v>
                </c:pt>
                <c:pt idx="224">
                  <c:v>7.30437619548477</c:v>
                </c:pt>
                <c:pt idx="225">
                  <c:v>7.245546087893475</c:v>
                </c:pt>
                <c:pt idx="226">
                  <c:v>7.188529377010249</c:v>
                </c:pt>
                <c:pt idx="227">
                  <c:v>7.133268202120394</c:v>
                </c:pt>
                <c:pt idx="228">
                  <c:v>7.079707458724607</c:v>
                </c:pt>
                <c:pt idx="229">
                  <c:v>7.027794647836333</c:v>
                </c:pt>
                <c:pt idx="230">
                  <c:v>6.977710123712654</c:v>
                </c:pt>
                <c:pt idx="231">
                  <c:v>6.928942538550359</c:v>
                </c:pt>
                <c:pt idx="232">
                  <c:v>6.881904529255429</c:v>
                </c:pt>
                <c:pt idx="233">
                  <c:v>6.836322611166437</c:v>
                </c:pt>
                <c:pt idx="234">
                  <c:v>6.792375226567637</c:v>
                </c:pt>
                <c:pt idx="235">
                  <c:v>6.749581528312029</c:v>
                </c:pt>
                <c:pt idx="236">
                  <c:v>6.708340900691386</c:v>
                </c:pt>
                <c:pt idx="237">
                  <c:v>6.668398256639637</c:v>
                </c:pt>
                <c:pt idx="238">
                  <c:v>6.629929940640983</c:v>
                </c:pt>
                <c:pt idx="239">
                  <c:v>6.592480895587011</c:v>
                </c:pt>
                <c:pt idx="240">
                  <c:v>6.556438752411884</c:v>
                </c:pt>
                <c:pt idx="241">
                  <c:v>6.521563894722898</c:v>
                </c:pt>
                <c:pt idx="242">
                  <c:v>6.488030575817365</c:v>
                </c:pt>
                <c:pt idx="243">
                  <c:v>6.455606096360905</c:v>
                </c:pt>
                <c:pt idx="244">
                  <c:v>6.424265063368467</c:v>
                </c:pt>
                <c:pt idx="245">
                  <c:v>6.393983218007017</c:v>
                </c:pt>
                <c:pt idx="246">
                  <c:v>6.364932870429519</c:v>
                </c:pt>
                <c:pt idx="247">
                  <c:v>6.336893319710055</c:v>
                </c:pt>
                <c:pt idx="248">
                  <c:v>6.310036087127687</c:v>
                </c:pt>
                <c:pt idx="249">
                  <c:v>6.283954783065175</c:v>
                </c:pt>
                <c:pt idx="250">
                  <c:v>6.259013972648058</c:v>
                </c:pt>
                <c:pt idx="251">
                  <c:v>6.235191535682361</c:v>
                </c:pt>
                <c:pt idx="252">
                  <c:v>6.212092167235225</c:v>
                </c:pt>
                <c:pt idx="253">
                  <c:v>6.190075155613416</c:v>
                </c:pt>
                <c:pt idx="254">
                  <c:v>6.169121457783325</c:v>
                </c:pt>
                <c:pt idx="255">
                  <c:v>6.148845513453185</c:v>
                </c:pt>
                <c:pt idx="256">
                  <c:v>6.129602045479253</c:v>
                </c:pt>
                <c:pt idx="257">
                  <c:v>6.111192994934493</c:v>
                </c:pt>
                <c:pt idx="258">
                  <c:v>6.093786683650475</c:v>
                </c:pt>
                <c:pt idx="259">
                  <c:v>6.077188611629115</c:v>
                </c:pt>
                <c:pt idx="260">
                  <c:v>6.061387654301606</c:v>
                </c:pt>
                <c:pt idx="261">
                  <c:v>6.046551641904425</c:v>
                </c:pt>
                <c:pt idx="262">
                  <c:v>6.03231318674037</c:v>
                </c:pt>
                <c:pt idx="263">
                  <c:v>6.019018969230148</c:v>
                </c:pt>
                <c:pt idx="264">
                  <c:v>6.006658204313284</c:v>
                </c:pt>
                <c:pt idx="265">
                  <c:v>5.994869617872724</c:v>
                </c:pt>
                <c:pt idx="266">
                  <c:v>5.983997564026454</c:v>
                </c:pt>
                <c:pt idx="267">
                  <c:v>5.974033342085025</c:v>
                </c:pt>
                <c:pt idx="268">
                  <c:v>5.964620875231042</c:v>
                </c:pt>
                <c:pt idx="269">
                  <c:v>5.956102846671332</c:v>
                </c:pt>
                <c:pt idx="270">
                  <c:v>5.948299300731251</c:v>
                </c:pt>
                <c:pt idx="271">
                  <c:v>5.941378143053526</c:v>
                </c:pt>
                <c:pt idx="272">
                  <c:v>5.934988876744049</c:v>
                </c:pt>
                <c:pt idx="273">
                  <c:v>5.929472921470542</c:v>
                </c:pt>
                <c:pt idx="274">
                  <c:v>5.924653972485412</c:v>
                </c:pt>
                <c:pt idx="275">
                  <c:v>5.920700784167097</c:v>
                </c:pt>
                <c:pt idx="276">
                  <c:v>5.917438661425943</c:v>
                </c:pt>
                <c:pt idx="277">
                  <c:v>5.914865569860142</c:v>
                </c:pt>
                <c:pt idx="278">
                  <c:v>5.912979906756574</c:v>
                </c:pt>
                <c:pt idx="279">
                  <c:v>5.911951816075618</c:v>
                </c:pt>
                <c:pt idx="280">
                  <c:v>5.911437890542305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83760"/>
        <c:axId val="18386592"/>
      </c:scatterChart>
      <c:valAx>
        <c:axId val="1838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386592"/>
        <c:crosses val="autoZero"/>
        <c:crossBetween val="midCat"/>
      </c:valAx>
      <c:valAx>
        <c:axId val="18386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8376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Wiebe</a:t>
            </a:r>
          </a:p>
        </c:rich>
      </c:tx>
      <c:layout>
        <c:manualLayout>
          <c:xMode val="edge"/>
          <c:yMode val="edge"/>
          <c:x val="0.776030094056959"/>
          <c:y val="0.0753828032979977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Work!$A$98:$A$150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Work!$G$98:$G$150</c:f>
              <c:numCache>
                <c:formatCode>General</c:formatCode>
                <c:ptCount val="53"/>
                <c:pt idx="0">
                  <c:v>7.81219483216855E-5</c:v>
                </c:pt>
                <c:pt idx="1">
                  <c:v>0.000624804728183714</c:v>
                </c:pt>
                <c:pt idx="2">
                  <c:v>0.00210715183199439</c:v>
                </c:pt>
                <c:pt idx="3">
                  <c:v>0.00498752080731768</c:v>
                </c:pt>
                <c:pt idx="4">
                  <c:v>0.00971809612639163</c:v>
                </c:pt>
                <c:pt idx="5">
                  <c:v>0.016733414723381</c:v>
                </c:pt>
                <c:pt idx="6">
                  <c:v>0.0264410243917905</c:v>
                </c:pt>
                <c:pt idx="7">
                  <c:v>0.0392105608476768</c:v>
                </c:pt>
                <c:pt idx="8">
                  <c:v>0.0553616517486969</c:v>
                </c:pt>
                <c:pt idx="9">
                  <c:v>0.0751511867837952</c:v>
                </c:pt>
                <c:pt idx="10">
                  <c:v>0.0987606208235096</c:v>
                </c:pt>
                <c:pt idx="11">
                  <c:v>0.126284088311966</c:v>
                </c:pt>
                <c:pt idx="12">
                  <c:v>0.157718186188659</c:v>
                </c:pt>
                <c:pt idx="13">
                  <c:v>0.192954313862114</c:v>
                </c:pt>
                <c:pt idx="14">
                  <c:v>0.231774427678746</c:v>
                </c:pt>
                <c:pt idx="15">
                  <c:v>0.273850962926309</c:v>
                </c:pt>
                <c:pt idx="16">
                  <c:v>0.318751493295173</c:v>
                </c:pt>
                <c:pt idx="17">
                  <c:v>0.365948438141932</c:v>
                </c:pt>
                <c:pt idx="18">
                  <c:v>0.414833803197541</c:v>
                </c:pt>
                <c:pt idx="19">
                  <c:v>0.46473857148101</c:v>
                </c:pt>
                <c:pt idx="20">
                  <c:v>0.514955977925584</c:v>
                </c:pt>
                <c:pt idx="21">
                  <c:v>0.564767540076265</c:v>
                </c:pt>
                <c:pt idx="22">
                  <c:v>0.613470417721484</c:v>
                </c:pt>
                <c:pt idx="23">
                  <c:v>0.660404474355061</c:v>
                </c:pt>
                <c:pt idx="24">
                  <c:v>0.704977343825557</c:v>
                </c:pt>
                <c:pt idx="25">
                  <c:v>0.746685885230609</c:v>
                </c:pt>
                <c:pt idx="26">
                  <c:v>0.785132640759171</c:v>
                </c:pt>
                <c:pt idx="27">
                  <c:v>0.820036279286888</c:v>
                </c:pt>
                <c:pt idx="28">
                  <c:v>0.851235479869846</c:v>
                </c:pt>
                <c:pt idx="29">
                  <c:v>0.878686236153373</c:v>
                </c:pt>
                <c:pt idx="30">
                  <c:v>0.902453088685236</c:v>
                </c:pt>
                <c:pt idx="31">
                  <c:v>0.9226952595567</c:v>
                </c:pt>
                <c:pt idx="32">
                  <c:v>0.939649021933505</c:v>
                </c:pt>
                <c:pt idx="33">
                  <c:v>0.953607849299611</c:v>
                </c:pt>
                <c:pt idx="34">
                  <c:v>0.964901938396262</c:v>
                </c:pt>
                <c:pt idx="35">
                  <c:v>0.973878590146082</c:v>
                </c:pt>
                <c:pt idx="36">
                  <c:v>0.980884688674637</c:v>
                </c:pt>
                <c:pt idx="37">
                  <c:v>0.986252179822739</c:v>
                </c:pt>
                <c:pt idx="38">
                  <c:v>0.990287065955301</c:v>
                </c:pt>
                <c:pt idx="39">
                  <c:v>0.993262053000914</c:v>
                </c:pt>
                <c:pt idx="40">
                  <c:v>0.995412651657484</c:v>
                </c:pt>
                <c:pt idx="41">
                  <c:v>0.996936278728275</c:v>
                </c:pt>
                <c:pt idx="42">
                  <c:v>0.99799374278534</c:v>
                </c:pt>
                <c:pt idx="43">
                  <c:v>0.99871243185671</c:v>
                </c:pt>
                <c:pt idx="44">
                  <c:v>0.999190537916216</c:v>
                </c:pt>
                <c:pt idx="45">
                  <c:v>0.999501733259081</c:v>
                </c:pt>
                <c:pt idx="46">
                  <c:v>0.999699833091094</c:v>
                </c:pt>
                <c:pt idx="47">
                  <c:v>0.999823113097757</c:v>
                </c:pt>
                <c:pt idx="48">
                  <c:v>0.999898080586941</c:v>
                </c:pt>
                <c:pt idx="49">
                  <c:v>0.99994260911126</c:v>
                </c:pt>
                <c:pt idx="50">
                  <c:v>0.999968431771646</c:v>
                </c:pt>
                <c:pt idx="51">
                  <c:v>0.999983045885326</c:v>
                </c:pt>
                <c:pt idx="52">
                  <c:v>0.999991113840686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14208"/>
        <c:axId val="18416528"/>
      </c:scatterChart>
      <c:scatterChart>
        <c:scatterStyle val="smoothMarker"/>
        <c:varyColors val="0"/>
        <c:ser>
          <c:idx val="1"/>
          <c:order val="1"/>
          <c:marker>
            <c:symbol val="none"/>
          </c:marker>
          <c:xVal>
            <c:numRef>
              <c:f>Work!$A$98:$A$150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Work!$H$98:$H$150</c:f>
              <c:numCache>
                <c:formatCode>General</c:formatCode>
                <c:ptCount val="53"/>
                <c:pt idx="0">
                  <c:v>0.000546682779862029</c:v>
                </c:pt>
                <c:pt idx="1">
                  <c:v>0.00148234710381068</c:v>
                </c:pt>
                <c:pt idx="2">
                  <c:v>0.00288036897532329</c:v>
                </c:pt>
                <c:pt idx="3">
                  <c:v>0.00473057531907395</c:v>
                </c:pt>
                <c:pt idx="4">
                  <c:v>0.00701531859698934</c:v>
                </c:pt>
                <c:pt idx="5">
                  <c:v>0.00970760966840955</c:v>
                </c:pt>
                <c:pt idx="6">
                  <c:v>0.0127695364558863</c:v>
                </c:pt>
                <c:pt idx="7">
                  <c:v>0.0161510909010201</c:v>
                </c:pt>
                <c:pt idx="8">
                  <c:v>0.0197895350350983</c:v>
                </c:pt>
                <c:pt idx="9">
                  <c:v>0.0236094340397145</c:v>
                </c:pt>
                <c:pt idx="10">
                  <c:v>0.0275234674884559</c:v>
                </c:pt>
                <c:pt idx="11">
                  <c:v>0.0314340978766938</c:v>
                </c:pt>
                <c:pt idx="12">
                  <c:v>0.0352361276734544</c:v>
                </c:pt>
                <c:pt idx="13">
                  <c:v>0.0388201138166324</c:v>
                </c:pt>
                <c:pt idx="14">
                  <c:v>0.0420765352475629</c:v>
                </c:pt>
                <c:pt idx="15">
                  <c:v>0.0449005303688636</c:v>
                </c:pt>
                <c:pt idx="16">
                  <c:v>0.0471969448467596</c:v>
                </c:pt>
                <c:pt idx="17">
                  <c:v>0.048885365055609</c:v>
                </c:pt>
                <c:pt idx="18">
                  <c:v>0.0499047682834682</c:v>
                </c:pt>
                <c:pt idx="19">
                  <c:v>0.0502174064445746</c:v>
                </c:pt>
                <c:pt idx="20">
                  <c:v>0.0498115621506805</c:v>
                </c:pt>
                <c:pt idx="21">
                  <c:v>0.0487028776452192</c:v>
                </c:pt>
                <c:pt idx="22">
                  <c:v>0.0469340566335768</c:v>
                </c:pt>
                <c:pt idx="23">
                  <c:v>0.0445728694704962</c:v>
                </c:pt>
                <c:pt idx="24">
                  <c:v>0.0417085414050524</c:v>
                </c:pt>
                <c:pt idx="25">
                  <c:v>0.0384467555285614</c:v>
                </c:pt>
                <c:pt idx="26">
                  <c:v>0.0349036385277168</c:v>
                </c:pt>
                <c:pt idx="27">
                  <c:v>0.0311992005829579</c:v>
                </c:pt>
                <c:pt idx="28">
                  <c:v>0.0274507562835275</c:v>
                </c:pt>
                <c:pt idx="29">
                  <c:v>0.0237668525318632</c:v>
                </c:pt>
                <c:pt idx="30">
                  <c:v>0.020242170871464</c:v>
                </c:pt>
                <c:pt idx="31">
                  <c:v>0.0169537623768049</c:v>
                </c:pt>
                <c:pt idx="32">
                  <c:v>0.0139588273661062</c:v>
                </c:pt>
                <c:pt idx="33">
                  <c:v>0.0112940890966505</c:v>
                </c:pt>
                <c:pt idx="34">
                  <c:v>0.00897665174981987</c:v>
                </c:pt>
                <c:pt idx="35">
                  <c:v>0.0070060985285556</c:v>
                </c:pt>
                <c:pt idx="36">
                  <c:v>0.00536749114810142</c:v>
                </c:pt>
                <c:pt idx="37">
                  <c:v>0.00403488613256209</c:v>
                </c:pt>
                <c:pt idx="38">
                  <c:v>0.00297498704561361</c:v>
                </c:pt>
                <c:pt idx="39">
                  <c:v>0.00215059865656941</c:v>
                </c:pt>
                <c:pt idx="40">
                  <c:v>0.00152362707079146</c:v>
                </c:pt>
                <c:pt idx="41">
                  <c:v>0.00105746405706419</c:v>
                </c:pt>
                <c:pt idx="42">
                  <c:v>0.000718689071370737</c:v>
                </c:pt>
                <c:pt idx="43">
                  <c:v>0.000478106059505823</c:v>
                </c:pt>
                <c:pt idx="44">
                  <c:v>0.000311195342864945</c:v>
                </c:pt>
                <c:pt idx="45">
                  <c:v>0.000198099832012688</c:v>
                </c:pt>
                <c:pt idx="46">
                  <c:v>0.000123280006663617</c:v>
                </c:pt>
                <c:pt idx="47">
                  <c:v>7.49674891838969E-5</c:v>
                </c:pt>
                <c:pt idx="48">
                  <c:v>4.45285243192428E-5</c:v>
                </c:pt>
                <c:pt idx="49">
                  <c:v>2.58226603856437E-5</c:v>
                </c:pt>
                <c:pt idx="50">
                  <c:v>1.46141136803113E-5</c:v>
                </c:pt>
                <c:pt idx="51">
                  <c:v>8.06795535990279E-6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21680"/>
        <c:axId val="18419360"/>
      </c:scatterChart>
      <c:valAx>
        <c:axId val="18414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416528"/>
        <c:crosses val="autoZero"/>
        <c:crossBetween val="midCat"/>
      </c:valAx>
      <c:valAx>
        <c:axId val="18416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14208"/>
        <c:crosses val="autoZero"/>
        <c:crossBetween val="midCat"/>
      </c:valAx>
      <c:valAx>
        <c:axId val="1841936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8421680"/>
        <c:crosses val="max"/>
        <c:crossBetween val="midCat"/>
      </c:valAx>
      <c:valAx>
        <c:axId val="184216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41936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Temperatures</a:t>
            </a:r>
          </a:p>
        </c:rich>
      </c:tx>
      <c:layout>
        <c:manualLayout>
          <c:xMode val="edge"/>
          <c:yMode val="edge"/>
          <c:x val="0.592869980090756"/>
          <c:y val="0.053120849933598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Work!$K$1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Work!$K$2:$K$282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746.5468358350657</c:v>
                </c:pt>
                <c:pt idx="97">
                  <c:v>746.5014204369713</c:v>
                </c:pt>
                <c:pt idx="98">
                  <c:v>745.7511099092119</c:v>
                </c:pt>
                <c:pt idx="99">
                  <c:v>744.4888961251081</c:v>
                </c:pt>
                <c:pt idx="100">
                  <c:v>742.7249831634481</c:v>
                </c:pt>
                <c:pt idx="101">
                  <c:v>740.473652217445</c:v>
                </c:pt>
                <c:pt idx="102">
                  <c:v>737.7529257387629</c:v>
                </c:pt>
                <c:pt idx="103">
                  <c:v>734.82902248655</c:v>
                </c:pt>
                <c:pt idx="104">
                  <c:v>731.0497963402676</c:v>
                </c:pt>
                <c:pt idx="105">
                  <c:v>727.2962070217774</c:v>
                </c:pt>
                <c:pt idx="106">
                  <c:v>722.9871395103212</c:v>
                </c:pt>
                <c:pt idx="107">
                  <c:v>718.3351895507464</c:v>
                </c:pt>
                <c:pt idx="108">
                  <c:v>713.5940446693344</c:v>
                </c:pt>
                <c:pt idx="109">
                  <c:v>708.1748364444522</c:v>
                </c:pt>
                <c:pt idx="110">
                  <c:v>702.886780769264</c:v>
                </c:pt>
                <c:pt idx="111">
                  <c:v>697.4128652503993</c:v>
                </c:pt>
                <c:pt idx="112">
                  <c:v>691.3758699353687</c:v>
                </c:pt>
                <c:pt idx="113">
                  <c:v>685.7171322487705</c:v>
                </c:pt>
                <c:pt idx="114">
                  <c:v>679.4137383091433</c:v>
                </c:pt>
                <c:pt idx="115">
                  <c:v>673.3213478132012</c:v>
                </c:pt>
                <c:pt idx="116">
                  <c:v>667.1600314053505</c:v>
                </c:pt>
                <c:pt idx="117">
                  <c:v>660.9473535740932</c:v>
                </c:pt>
                <c:pt idx="118">
                  <c:v>654.5361229739657</c:v>
                </c:pt>
                <c:pt idx="119">
                  <c:v>648.2381742473224</c:v>
                </c:pt>
                <c:pt idx="120">
                  <c:v>641.9361109236129</c:v>
                </c:pt>
                <c:pt idx="121">
                  <c:v>635.6420692340139</c:v>
                </c:pt>
                <c:pt idx="122">
                  <c:v>629.3669740739073</c:v>
                </c:pt>
                <c:pt idx="123">
                  <c:v>623.120604445213</c:v>
                </c:pt>
                <c:pt idx="124">
                  <c:v>616.9116630283562</c:v>
                </c:pt>
                <c:pt idx="125">
                  <c:v>610.872474341559</c:v>
                </c:pt>
                <c:pt idx="126">
                  <c:v>604.782663208235</c:v>
                </c:pt>
                <c:pt idx="127">
                  <c:v>598.7486771463902</c:v>
                </c:pt>
                <c:pt idx="128">
                  <c:v>592.8863512664612</c:v>
                </c:pt>
                <c:pt idx="129">
                  <c:v>587.1048934042498</c:v>
                </c:pt>
                <c:pt idx="130">
                  <c:v>581.4058718320938</c:v>
                </c:pt>
                <c:pt idx="131">
                  <c:v>575.6922448079929</c:v>
                </c:pt>
                <c:pt idx="132">
                  <c:v>570.1438021344984</c:v>
                </c:pt>
                <c:pt idx="133">
                  <c:v>564.7726248408283</c:v>
                </c:pt>
                <c:pt idx="134">
                  <c:v>559.4135217152472</c:v>
                </c:pt>
                <c:pt idx="135">
                  <c:v>554.1396596756481</c:v>
                </c:pt>
                <c:pt idx="136">
                  <c:v>549.0317523305011</c:v>
                </c:pt>
                <c:pt idx="137">
                  <c:v>543.9422434666678</c:v>
                </c:pt>
                <c:pt idx="138">
                  <c:v>539.0107577897486</c:v>
                </c:pt>
                <c:pt idx="139">
                  <c:v>534.1725747437608</c:v>
                </c:pt>
                <c:pt idx="140">
                  <c:v>529.355946453193</c:v>
                </c:pt>
                <c:pt idx="141">
                  <c:v>524.7525075171248</c:v>
                </c:pt>
                <c:pt idx="142">
                  <c:v>520.182277260578</c:v>
                </c:pt>
                <c:pt idx="143">
                  <c:v>515.7595992109362</c:v>
                </c:pt>
                <c:pt idx="144">
                  <c:v>511.3690326727244</c:v>
                </c:pt>
                <c:pt idx="145">
                  <c:v>507.1170251244871</c:v>
                </c:pt>
                <c:pt idx="146">
                  <c:v>502.8960069518664</c:v>
                </c:pt>
                <c:pt idx="147">
                  <c:v>498.8596859178682</c:v>
                </c:pt>
                <c:pt idx="148">
                  <c:v>494.8090185350394</c:v>
                </c:pt>
                <c:pt idx="149">
                  <c:v>490.9311895792086</c:v>
                </c:pt>
                <c:pt idx="150">
                  <c:v>487.0894604201257</c:v>
                </c:pt>
                <c:pt idx="151">
                  <c:v>483.3698280627536</c:v>
                </c:pt>
                <c:pt idx="152">
                  <c:v>479.6836520193337</c:v>
                </c:pt>
                <c:pt idx="153">
                  <c:v>476.156495739239</c:v>
                </c:pt>
                <c:pt idx="154">
                  <c:v>472.6242206993876</c:v>
                </c:pt>
                <c:pt idx="155">
                  <c:v>469.1983874665309</c:v>
                </c:pt>
                <c:pt idx="156">
                  <c:v>465.8419331446557</c:v>
                </c:pt>
                <c:pt idx="157">
                  <c:v>462.5922154758086</c:v>
                </c:pt>
                <c:pt idx="158">
                  <c:v>459.4138496610354</c:v>
                </c:pt>
                <c:pt idx="159">
                  <c:v>456.2665301952517</c:v>
                </c:pt>
                <c:pt idx="160">
                  <c:v>453.2153161898585</c:v>
                </c:pt>
                <c:pt idx="161">
                  <c:v>450.2280225478899</c:v>
                </c:pt>
                <c:pt idx="162">
                  <c:v>447.3022902411265</c:v>
                </c:pt>
                <c:pt idx="163">
                  <c:v>444.4695268698319</c:v>
                </c:pt>
                <c:pt idx="164">
                  <c:v>441.6670796335098</c:v>
                </c:pt>
                <c:pt idx="165">
                  <c:v>438.951412498642</c:v>
                </c:pt>
                <c:pt idx="166">
                  <c:v>436.2632285594586</c:v>
                </c:pt>
                <c:pt idx="167">
                  <c:v>433.6562360015907</c:v>
                </c:pt>
                <c:pt idx="168">
                  <c:v>431.1334370466978</c:v>
                </c:pt>
                <c:pt idx="169">
                  <c:v>428.6107442421433</c:v>
                </c:pt>
                <c:pt idx="170">
                  <c:v>426.1896256347187</c:v>
                </c:pt>
                <c:pt idx="171">
                  <c:v>423.7949509903067</c:v>
                </c:pt>
                <c:pt idx="172">
                  <c:v>421.4740860966481</c:v>
                </c:pt>
                <c:pt idx="173">
                  <c:v>419.2034513219054</c:v>
                </c:pt>
                <c:pt idx="174">
                  <c:v>416.9811790585366</c:v>
                </c:pt>
                <c:pt idx="175">
                  <c:v>414.780310123668</c:v>
                </c:pt>
                <c:pt idx="176">
                  <c:v>412.6689224260184</c:v>
                </c:pt>
                <c:pt idx="177">
                  <c:v>410.6057245227102</c:v>
                </c:pt>
                <c:pt idx="178">
                  <c:v>408.5416369214161</c:v>
                </c:pt>
                <c:pt idx="179">
                  <c:v>406.5826642421018</c:v>
                </c:pt>
                <c:pt idx="180">
                  <c:v>404.6261769581415</c:v>
                </c:pt>
                <c:pt idx="181">
                  <c:v>402.7070000982291</c:v>
                </c:pt>
                <c:pt idx="182">
                  <c:v>400.8675476404622</c:v>
                </c:pt>
                <c:pt idx="183">
                  <c:v>399.0500951684205</c:v>
                </c:pt>
                <c:pt idx="184">
                  <c:v>397.2702874297654</c:v>
                </c:pt>
                <c:pt idx="185">
                  <c:v>395.5268505130648</c:v>
                </c:pt>
                <c:pt idx="186">
                  <c:v>393.8388280031471</c:v>
                </c:pt>
                <c:pt idx="187">
                  <c:v>392.1888256163481</c:v>
                </c:pt>
                <c:pt idx="188">
                  <c:v>390.5559840613171</c:v>
                </c:pt>
                <c:pt idx="189">
                  <c:v>388.9739321891185</c:v>
                </c:pt>
                <c:pt idx="190">
                  <c:v>387.4074126473619</c:v>
                </c:pt>
                <c:pt idx="191">
                  <c:v>385.9075721445275</c:v>
                </c:pt>
                <c:pt idx="192">
                  <c:v>384.4255634598608</c:v>
                </c:pt>
                <c:pt idx="193">
                  <c:v>382.9747570188944</c:v>
                </c:pt>
                <c:pt idx="194">
                  <c:v>381.5719019187914</c:v>
                </c:pt>
                <c:pt idx="195">
                  <c:v>380.16705324545</c:v>
                </c:pt>
                <c:pt idx="196">
                  <c:v>378.8212869179868</c:v>
                </c:pt>
                <c:pt idx="197">
                  <c:v>377.5066160666802</c:v>
                </c:pt>
                <c:pt idx="198">
                  <c:v>376.2220800818976</c:v>
                </c:pt>
                <c:pt idx="199">
                  <c:v>374.9502926116641</c:v>
                </c:pt>
                <c:pt idx="200">
                  <c:v>373.7196447943375</c:v>
                </c:pt>
                <c:pt idx="201">
                  <c:v>372.5165967895064</c:v>
                </c:pt>
                <c:pt idx="202">
                  <c:v>371.3403449663365</c:v>
                </c:pt>
                <c:pt idx="203">
                  <c:v>370.190120792114</c:v>
                </c:pt>
                <c:pt idx="204">
                  <c:v>369.065188910696</c:v>
                </c:pt>
                <c:pt idx="205">
                  <c:v>367.9648453490726</c:v>
                </c:pt>
                <c:pt idx="206">
                  <c:v>366.9034407542351</c:v>
                </c:pt>
                <c:pt idx="207">
                  <c:v>365.838833466537</c:v>
                </c:pt>
                <c:pt idx="208">
                  <c:v>364.8376184687655</c:v>
                </c:pt>
                <c:pt idx="209">
                  <c:v>363.8212812545788</c:v>
                </c:pt>
                <c:pt idx="210">
                  <c:v>362.8661627729992</c:v>
                </c:pt>
                <c:pt idx="211">
                  <c:v>361.8955990293157</c:v>
                </c:pt>
                <c:pt idx="212">
                  <c:v>360.9842403513064</c:v>
                </c:pt>
                <c:pt idx="213">
                  <c:v>360.0710317703092</c:v>
                </c:pt>
                <c:pt idx="214">
                  <c:v>359.1770012078521</c:v>
                </c:pt>
                <c:pt idx="215">
                  <c:v>358.3288761915863</c:v>
                </c:pt>
                <c:pt idx="216">
                  <c:v>357.4780996621948</c:v>
                </c:pt>
                <c:pt idx="217">
                  <c:v>356.6583948350375</c:v>
                </c:pt>
                <c:pt idx="218">
                  <c:v>355.8589809483298</c:v>
                </c:pt>
                <c:pt idx="219">
                  <c:v>355.079396855076</c:v>
                </c:pt>
                <c:pt idx="220">
                  <c:v>354.319200037197</c:v>
                </c:pt>
                <c:pt idx="221">
                  <c:v>353.5651228114357</c:v>
                </c:pt>
                <c:pt idx="222">
                  <c:v>352.85219121028</c:v>
                </c:pt>
                <c:pt idx="223">
                  <c:v>352.1476994719295</c:v>
                </c:pt>
                <c:pt idx="224">
                  <c:v>351.4609938426757</c:v>
                </c:pt>
                <c:pt idx="225">
                  <c:v>350.7917129266767</c:v>
                </c:pt>
                <c:pt idx="226">
                  <c:v>350.1395094512437</c:v>
                </c:pt>
                <c:pt idx="227">
                  <c:v>349.5040496596154</c:v>
                </c:pt>
                <c:pt idx="228">
                  <c:v>348.8850127377992</c:v>
                </c:pt>
                <c:pt idx="229">
                  <c:v>348.2941334620206</c:v>
                </c:pt>
                <c:pt idx="230">
                  <c:v>347.6979026153729</c:v>
                </c:pt>
                <c:pt idx="231">
                  <c:v>347.1381849170026</c:v>
                </c:pt>
                <c:pt idx="232">
                  <c:v>346.5846514873124</c:v>
                </c:pt>
                <c:pt idx="233">
                  <c:v>346.0577950681707</c:v>
                </c:pt>
                <c:pt idx="234">
                  <c:v>345.5250632560246</c:v>
                </c:pt>
                <c:pt idx="235">
                  <c:v>345.0272193408202</c:v>
                </c:pt>
                <c:pt idx="236">
                  <c:v>344.5347853696188</c:v>
                </c:pt>
                <c:pt idx="237">
                  <c:v>344.0677614112507</c:v>
                </c:pt>
                <c:pt idx="238">
                  <c:v>343.5944314561302</c:v>
                </c:pt>
                <c:pt idx="239">
                  <c:v>343.1545942996948</c:v>
                </c:pt>
                <c:pt idx="240">
                  <c:v>342.7195156078007</c:v>
                </c:pt>
                <c:pt idx="241">
                  <c:v>342.3087646713801</c:v>
                </c:pt>
                <c:pt idx="242">
                  <c:v>341.9024745125204</c:v>
                </c:pt>
                <c:pt idx="243">
                  <c:v>341.5089565089466</c:v>
                </c:pt>
                <c:pt idx="244">
                  <c:v>341.1280449364542</c:v>
                </c:pt>
                <c:pt idx="245">
                  <c:v>340.770541135103</c:v>
                </c:pt>
                <c:pt idx="246">
                  <c:v>340.4170007425741</c:v>
                </c:pt>
                <c:pt idx="247">
                  <c:v>340.0864529776468</c:v>
                </c:pt>
                <c:pt idx="248">
                  <c:v>339.7488243206415</c:v>
                </c:pt>
                <c:pt idx="249">
                  <c:v>339.4420228860271</c:v>
                </c:pt>
                <c:pt idx="250">
                  <c:v>339.1495052475788</c:v>
                </c:pt>
                <c:pt idx="251">
                  <c:v>338.8497422700181</c:v>
                </c:pt>
                <c:pt idx="252">
                  <c:v>338.580203109981</c:v>
                </c:pt>
                <c:pt idx="253">
                  <c:v>338.3245686613058</c:v>
                </c:pt>
                <c:pt idx="254">
                  <c:v>338.0615509908574</c:v>
                </c:pt>
                <c:pt idx="255">
                  <c:v>337.8282338014733</c:v>
                </c:pt>
                <c:pt idx="256">
                  <c:v>337.5979802926822</c:v>
                </c:pt>
                <c:pt idx="257">
                  <c:v>337.3891650524511</c:v>
                </c:pt>
                <c:pt idx="258">
                  <c:v>337.1832810285959</c:v>
                </c:pt>
                <c:pt idx="259">
                  <c:v>336.9881758708245</c:v>
                </c:pt>
                <c:pt idx="260">
                  <c:v>336.8141800415738</c:v>
                </c:pt>
                <c:pt idx="261">
                  <c:v>336.6325725753724</c:v>
                </c:pt>
                <c:pt idx="262">
                  <c:v>336.479730723461</c:v>
                </c:pt>
                <c:pt idx="263">
                  <c:v>336.3399076710546</c:v>
                </c:pt>
                <c:pt idx="264">
                  <c:v>336.1924071955596</c:v>
                </c:pt>
                <c:pt idx="265">
                  <c:v>336.0733819323281</c:v>
                </c:pt>
                <c:pt idx="266">
                  <c:v>335.9672095205025</c:v>
                </c:pt>
                <c:pt idx="267">
                  <c:v>335.8533124236189</c:v>
                </c:pt>
                <c:pt idx="268">
                  <c:v>335.7676636978015</c:v>
                </c:pt>
                <c:pt idx="269">
                  <c:v>335.6845082193944</c:v>
                </c:pt>
                <c:pt idx="270">
                  <c:v>335.6217674795536</c:v>
                </c:pt>
                <c:pt idx="271">
                  <c:v>335.5512675582562</c:v>
                </c:pt>
                <c:pt idx="272">
                  <c:v>335.5088089194961</c:v>
                </c:pt>
                <c:pt idx="273">
                  <c:v>335.4687834853876</c:v>
                </c:pt>
                <c:pt idx="274">
                  <c:v>335.4490551289372</c:v>
                </c:pt>
                <c:pt idx="275">
                  <c:v>335.4317484389063</c:v>
                </c:pt>
                <c:pt idx="276">
                  <c:v>335.4245297502105</c:v>
                </c:pt>
                <c:pt idx="277">
                  <c:v>335.4273964681737</c:v>
                </c:pt>
                <c:pt idx="278">
                  <c:v>335.4505296324566</c:v>
                </c:pt>
                <c:pt idx="279">
                  <c:v>335.4659193560083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Work!$L$1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Work!$A$2:$A$282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Work!$L$2:$L$282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747.7878405659117</c:v>
                </c:pt>
                <c:pt idx="97">
                  <c:v>750.4025523808156</c:v>
                </c:pt>
                <c:pt idx="98">
                  <c:v>755.6789596336876</c:v>
                </c:pt>
                <c:pt idx="99">
                  <c:v>764.6537539568554</c:v>
                </c:pt>
                <c:pt idx="100">
                  <c:v>778.3276430615975</c:v>
                </c:pt>
                <c:pt idx="101">
                  <c:v>797.6438088492923</c:v>
                </c:pt>
                <c:pt idx="102">
                  <c:v>823.7075666982124</c:v>
                </c:pt>
                <c:pt idx="103">
                  <c:v>856.59234562915</c:v>
                </c:pt>
                <c:pt idx="104">
                  <c:v>897.7622613202716</c:v>
                </c:pt>
                <c:pt idx="105">
                  <c:v>947.0481128645749</c:v>
                </c:pt>
                <c:pt idx="106">
                  <c:v>1004.876187190896</c:v>
                </c:pt>
                <c:pt idx="107">
                  <c:v>1071.492446661418</c:v>
                </c:pt>
                <c:pt idx="108">
                  <c:v>1146.06149259462</c:v>
                </c:pt>
                <c:pt idx="109">
                  <c:v>1228.897567901902</c:v>
                </c:pt>
                <c:pt idx="110">
                  <c:v>1318.940067429097</c:v>
                </c:pt>
                <c:pt idx="111">
                  <c:v>1414.83013595778</c:v>
                </c:pt>
                <c:pt idx="112">
                  <c:v>1516.311469248157</c:v>
                </c:pt>
                <c:pt idx="113">
                  <c:v>1620.980967702282</c:v>
                </c:pt>
                <c:pt idx="114">
                  <c:v>1728.175579857474</c:v>
                </c:pt>
                <c:pt idx="115">
                  <c:v>1836.010974639728</c:v>
                </c:pt>
                <c:pt idx="116">
                  <c:v>1942.87371560148</c:v>
                </c:pt>
                <c:pt idx="117">
                  <c:v>2047.021119350118</c:v>
                </c:pt>
                <c:pt idx="118">
                  <c:v>2147.266468612053</c:v>
                </c:pt>
                <c:pt idx="119">
                  <c:v>2242.147658022642</c:v>
                </c:pt>
                <c:pt idx="120">
                  <c:v>2330.534661917506</c:v>
                </c:pt>
                <c:pt idx="121">
                  <c:v>2411.536150645166</c:v>
                </c:pt>
                <c:pt idx="122">
                  <c:v>2484.523263636079</c:v>
                </c:pt>
                <c:pt idx="123">
                  <c:v>2549.138494752764</c:v>
                </c:pt>
                <c:pt idx="124">
                  <c:v>2605.41427128539</c:v>
                </c:pt>
                <c:pt idx="125">
                  <c:v>2653.276729211658</c:v>
                </c:pt>
                <c:pt idx="126">
                  <c:v>2693.193760338283</c:v>
                </c:pt>
                <c:pt idx="127">
                  <c:v>2725.817554911177</c:v>
                </c:pt>
                <c:pt idx="128">
                  <c:v>2751.723524267311</c:v>
                </c:pt>
                <c:pt idx="129">
                  <c:v>2771.662804313284</c:v>
                </c:pt>
                <c:pt idx="130">
                  <c:v>2786.326748522532</c:v>
                </c:pt>
                <c:pt idx="131">
                  <c:v>2796.682595757173</c:v>
                </c:pt>
                <c:pt idx="132">
                  <c:v>2803.49596524811</c:v>
                </c:pt>
                <c:pt idx="133">
                  <c:v>2807.296310642562</c:v>
                </c:pt>
                <c:pt idx="134">
                  <c:v>2808.775858686126</c:v>
                </c:pt>
                <c:pt idx="135">
                  <c:v>2808.549947272198</c:v>
                </c:pt>
                <c:pt idx="136">
                  <c:v>2806.919168905371</c:v>
                </c:pt>
                <c:pt idx="137">
                  <c:v>2804.388193992386</c:v>
                </c:pt>
                <c:pt idx="138">
                  <c:v>2801.181480914785</c:v>
                </c:pt>
                <c:pt idx="139">
                  <c:v>2797.45018383191</c:v>
                </c:pt>
                <c:pt idx="140">
                  <c:v>2793.553178145505</c:v>
                </c:pt>
                <c:pt idx="141">
                  <c:v>2789.432647125451</c:v>
                </c:pt>
                <c:pt idx="142">
                  <c:v>2785.289822543165</c:v>
                </c:pt>
                <c:pt idx="143">
                  <c:v>2781.0694369804</c:v>
                </c:pt>
                <c:pt idx="144">
                  <c:v>2776.91851201858</c:v>
                </c:pt>
                <c:pt idx="145">
                  <c:v>2772.75611292979</c:v>
                </c:pt>
                <c:pt idx="146">
                  <c:v>2768.75296686468</c:v>
                </c:pt>
                <c:pt idx="147">
                  <c:v>2764.720614254401</c:v>
                </c:pt>
                <c:pt idx="148">
                  <c:v>2760.84278529857</c:v>
                </c:pt>
                <c:pt idx="149">
                  <c:v>2601.32261285986</c:v>
                </c:pt>
                <c:pt idx="150">
                  <c:v>2417.770496850914</c:v>
                </c:pt>
                <c:pt idx="151">
                  <c:v>2284.211146162085</c:v>
                </c:pt>
                <c:pt idx="152">
                  <c:v>2128.64344420184</c:v>
                </c:pt>
                <c:pt idx="153">
                  <c:v>2011.089268264094</c:v>
                </c:pt>
                <c:pt idx="154">
                  <c:v>1877.203426581455</c:v>
                </c:pt>
                <c:pt idx="155">
                  <c:v>1780.075858775997</c:v>
                </c:pt>
                <c:pt idx="156">
                  <c:v>1664.941060017453</c:v>
                </c:pt>
                <c:pt idx="157">
                  <c:v>1579.659135084047</c:v>
                </c:pt>
                <c:pt idx="158">
                  <c:v>1478.332394802762</c:v>
                </c:pt>
                <c:pt idx="159">
                  <c:v>1406.532779171165</c:v>
                </c:pt>
                <c:pt idx="160">
                  <c:v>1319.519629710245</c:v>
                </c:pt>
                <c:pt idx="161">
                  <c:v>1255.970326359283</c:v>
                </c:pt>
                <c:pt idx="162">
                  <c:v>1179.367098753928</c:v>
                </c:pt>
                <c:pt idx="163">
                  <c:v>1123.956150344659</c:v>
                </c:pt>
                <c:pt idx="164">
                  <c:v>1057.360692318633</c:v>
                </c:pt>
                <c:pt idx="165">
                  <c:v>1007.759419445539</c:v>
                </c:pt>
                <c:pt idx="166">
                  <c:v>951.5294201493506</c:v>
                </c:pt>
                <c:pt idx="167">
                  <c:v>910.4990971717831</c:v>
                </c:pt>
                <c:pt idx="168">
                  <c:v>861.390590519197</c:v>
                </c:pt>
                <c:pt idx="169">
                  <c:v>822.9762416107886</c:v>
                </c:pt>
                <c:pt idx="170">
                  <c:v>778.3225195206893</c:v>
                </c:pt>
                <c:pt idx="171">
                  <c:v>744.9274499596633</c:v>
                </c:pt>
                <c:pt idx="172">
                  <c:v>706.6169935339299</c:v>
                </c:pt>
                <c:pt idx="173">
                  <c:v>677.779415770473</c:v>
                </c:pt>
                <c:pt idx="174">
                  <c:v>643.3450286784255</c:v>
                </c:pt>
                <c:pt idx="175">
                  <c:v>617.9811944052698</c:v>
                </c:pt>
                <c:pt idx="176">
                  <c:v>588.0016778679346</c:v>
                </c:pt>
                <c:pt idx="177">
                  <c:v>567.2044237975765</c:v>
                </c:pt>
                <c:pt idx="178">
                  <c:v>540.2655224005208</c:v>
                </c:pt>
                <c:pt idx="179">
                  <c:v>520.1663561317364</c:v>
                </c:pt>
                <c:pt idx="180">
                  <c:v>496.1375968760524</c:v>
                </c:pt>
                <c:pt idx="181">
                  <c:v>477.3177857119927</c:v>
                </c:pt>
                <c:pt idx="182">
                  <c:v>457.4715284852036</c:v>
                </c:pt>
                <c:pt idx="183">
                  <c:v>441.9332832987675</c:v>
                </c:pt>
                <c:pt idx="184">
                  <c:v>421.7053394702654</c:v>
                </c:pt>
                <c:pt idx="185">
                  <c:v>409.6358502381499</c:v>
                </c:pt>
                <c:pt idx="186">
                  <c:v>391.4544216957808</c:v>
                </c:pt>
                <c:pt idx="187">
                  <c:v>380.391526391103</c:v>
                </c:pt>
                <c:pt idx="188">
                  <c:v>363.7712740934732</c:v>
                </c:pt>
                <c:pt idx="189">
                  <c:v>353.2502036780944</c:v>
                </c:pt>
                <c:pt idx="190">
                  <c:v>337.7664409862825</c:v>
                </c:pt>
                <c:pt idx="191">
                  <c:v>327.804422283495</c:v>
                </c:pt>
                <c:pt idx="192">
                  <c:v>313.9192984996885</c:v>
                </c:pt>
                <c:pt idx="193">
                  <c:v>307.5997157474036</c:v>
                </c:pt>
                <c:pt idx="194">
                  <c:v>295.809932397124</c:v>
                </c:pt>
                <c:pt idx="195">
                  <c:v>287.6289383263144</c:v>
                </c:pt>
                <c:pt idx="196">
                  <c:v>277.0442154084531</c:v>
                </c:pt>
                <c:pt idx="197">
                  <c:v>270.5055784520752</c:v>
                </c:pt>
                <c:pt idx="198">
                  <c:v>259.6802110605075</c:v>
                </c:pt>
                <c:pt idx="199">
                  <c:v>254.8546262552193</c:v>
                </c:pt>
                <c:pt idx="200">
                  <c:v>245.4063538059403</c:v>
                </c:pt>
                <c:pt idx="201">
                  <c:v>240.1358157055317</c:v>
                </c:pt>
                <c:pt idx="202">
                  <c:v>231.623289788568</c:v>
                </c:pt>
                <c:pt idx="203">
                  <c:v>227.6196310419437</c:v>
                </c:pt>
                <c:pt idx="204">
                  <c:v>219.6972675761204</c:v>
                </c:pt>
                <c:pt idx="205">
                  <c:v>216.1320651999564</c:v>
                </c:pt>
                <c:pt idx="206">
                  <c:v>208.0243194378364</c:v>
                </c:pt>
                <c:pt idx="207">
                  <c:v>204.4538946975871</c:v>
                </c:pt>
                <c:pt idx="208">
                  <c:v>198.2784706509199</c:v>
                </c:pt>
                <c:pt idx="209">
                  <c:v>195.8546642482978</c:v>
                </c:pt>
                <c:pt idx="210">
                  <c:v>189.0781692743455</c:v>
                </c:pt>
                <c:pt idx="211">
                  <c:v>186.6679776602826</c:v>
                </c:pt>
                <c:pt idx="212">
                  <c:v>179.8575567525978</c:v>
                </c:pt>
                <c:pt idx="213">
                  <c:v>178.6443954950058</c:v>
                </c:pt>
                <c:pt idx="214">
                  <c:v>172.651986446524</c:v>
                </c:pt>
                <c:pt idx="215">
                  <c:v>171.0049710107896</c:v>
                </c:pt>
                <c:pt idx="216">
                  <c:v>165.3466199807845</c:v>
                </c:pt>
                <c:pt idx="217">
                  <c:v>163.4070937958743</c:v>
                </c:pt>
                <c:pt idx="218">
                  <c:v>158.7363540544226</c:v>
                </c:pt>
                <c:pt idx="219">
                  <c:v>156.9717532946152</c:v>
                </c:pt>
                <c:pt idx="220">
                  <c:v>152.6135577249961</c:v>
                </c:pt>
                <c:pt idx="221">
                  <c:v>151.7247103038982</c:v>
                </c:pt>
                <c:pt idx="222">
                  <c:v>146.9755514755848</c:v>
                </c:pt>
                <c:pt idx="223">
                  <c:v>145.9882904132617</c:v>
                </c:pt>
                <c:pt idx="224">
                  <c:v>141.8362762700541</c:v>
                </c:pt>
                <c:pt idx="225">
                  <c:v>141.1370609825011</c:v>
                </c:pt>
                <c:pt idx="226">
                  <c:v>137.0539266213869</c:v>
                </c:pt>
                <c:pt idx="227">
                  <c:v>136.9777582562598</c:v>
                </c:pt>
                <c:pt idx="228">
                  <c:v>133.1081482357368</c:v>
                </c:pt>
                <c:pt idx="229">
                  <c:v>132.8544518932841</c:v>
                </c:pt>
                <c:pt idx="230">
                  <c:v>129.0048509039717</c:v>
                </c:pt>
                <c:pt idx="231">
                  <c:v>128.5102859038199</c:v>
                </c:pt>
                <c:pt idx="232">
                  <c:v>125.4989748554023</c:v>
                </c:pt>
                <c:pt idx="233">
                  <c:v>125.3537273310932</c:v>
                </c:pt>
                <c:pt idx="234">
                  <c:v>121.7555502222122</c:v>
                </c:pt>
                <c:pt idx="235">
                  <c:v>121.8803586957757</c:v>
                </c:pt>
                <c:pt idx="236">
                  <c:v>118.853952552398</c:v>
                </c:pt>
                <c:pt idx="237">
                  <c:v>118.3584215369253</c:v>
                </c:pt>
                <c:pt idx="238">
                  <c:v>115.4045394916756</c:v>
                </c:pt>
                <c:pt idx="239">
                  <c:v>115.5108055116215</c:v>
                </c:pt>
                <c:pt idx="240">
                  <c:v>111.6547153631478</c:v>
                </c:pt>
                <c:pt idx="241">
                  <c:v>112.832075417968</c:v>
                </c:pt>
                <c:pt idx="242">
                  <c:v>109.9181909722743</c:v>
                </c:pt>
                <c:pt idx="243">
                  <c:v>110.5536200206863</c:v>
                </c:pt>
                <c:pt idx="244">
                  <c:v>107.2186643480716</c:v>
                </c:pt>
                <c:pt idx="245">
                  <c:v>107.6678012792749</c:v>
                </c:pt>
                <c:pt idx="246">
                  <c:v>104.4995931193519</c:v>
                </c:pt>
                <c:pt idx="247">
                  <c:v>105.2644321304782</c:v>
                </c:pt>
                <c:pt idx="248">
                  <c:v>101.8690535491437</c:v>
                </c:pt>
                <c:pt idx="249">
                  <c:v>103.0779763207612</c:v>
                </c:pt>
                <c:pt idx="250">
                  <c:v>99.94264967315258</c:v>
                </c:pt>
                <c:pt idx="251">
                  <c:v>101.1642114523274</c:v>
                </c:pt>
                <c:pt idx="252">
                  <c:v>97.81026258409642</c:v>
                </c:pt>
                <c:pt idx="253">
                  <c:v>98.79639779225744</c:v>
                </c:pt>
                <c:pt idx="254">
                  <c:v>95.17145563832818</c:v>
                </c:pt>
                <c:pt idx="255">
                  <c:v>96.633828480315</c:v>
                </c:pt>
                <c:pt idx="256">
                  <c:v>93.36204886599963</c:v>
                </c:pt>
                <c:pt idx="257">
                  <c:v>94.81604892819514</c:v>
                </c:pt>
                <c:pt idx="258">
                  <c:v>91.69839325452084</c:v>
                </c:pt>
                <c:pt idx="259">
                  <c:v>92.25141221345197</c:v>
                </c:pt>
                <c:pt idx="260">
                  <c:v>89.62408116424696</c:v>
                </c:pt>
                <c:pt idx="261">
                  <c:v>90.39578000816762</c:v>
                </c:pt>
                <c:pt idx="262">
                  <c:v>87.00980930047656</c:v>
                </c:pt>
                <c:pt idx="263">
                  <c:v>88.8503179465248</c:v>
                </c:pt>
                <c:pt idx="264">
                  <c:v>85.37580655082628</c:v>
                </c:pt>
                <c:pt idx="265">
                  <c:v>86.95374423646662</c:v>
                </c:pt>
                <c:pt idx="266">
                  <c:v>83.04757250013537</c:v>
                </c:pt>
                <c:pt idx="267">
                  <c:v>84.80975592985955</c:v>
                </c:pt>
                <c:pt idx="268">
                  <c:v>80.92501022654207</c:v>
                </c:pt>
                <c:pt idx="269">
                  <c:v>82.1066591533467</c:v>
                </c:pt>
                <c:pt idx="270">
                  <c:v>78.14176738743515</c:v>
                </c:pt>
                <c:pt idx="271">
                  <c:v>80.18800987742854</c:v>
                </c:pt>
                <c:pt idx="272">
                  <c:v>76.83418308444095</c:v>
                </c:pt>
                <c:pt idx="273">
                  <c:v>77.69136218393012</c:v>
                </c:pt>
                <c:pt idx="274">
                  <c:v>73.48217012962338</c:v>
                </c:pt>
                <c:pt idx="275">
                  <c:v>74.86728586174984</c:v>
                </c:pt>
                <c:pt idx="276">
                  <c:v>69.61245813363026</c:v>
                </c:pt>
                <c:pt idx="277">
                  <c:v>73.75901009872905</c:v>
                </c:pt>
                <c:pt idx="278">
                  <c:v>71.9519509056222</c:v>
                </c:pt>
                <c:pt idx="279">
                  <c:v>70.10927871522524</c:v>
                </c:pt>
                <c:pt idx="280">
                  <c:v>68.2497197481491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44480"/>
        <c:axId val="18446800"/>
      </c:scatterChart>
      <c:valAx>
        <c:axId val="18444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446800"/>
        <c:crosses val="autoZero"/>
        <c:crossBetween val="midCat"/>
      </c:valAx>
      <c:valAx>
        <c:axId val="18446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444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Final!$C$1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Final!$A$2:$A$282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Final!$C$2:$C$282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Final!$E$1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Final!$A$2:$A$282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Final!$E$2:$E$282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27.51817019140072</c:v>
                </c:pt>
                <c:pt idx="97">
                  <c:v>27.70396660291556</c:v>
                </c:pt>
                <c:pt idx="98">
                  <c:v>27.81650230984564</c:v>
                </c:pt>
                <c:pt idx="99">
                  <c:v>27.85419231693974</c:v>
                </c:pt>
                <c:pt idx="100">
                  <c:v>27.81650230984564</c:v>
                </c:pt>
                <c:pt idx="101">
                  <c:v>27.70396660291556</c:v>
                </c:pt>
                <c:pt idx="102">
                  <c:v>27.51817019140072</c:v>
                </c:pt>
                <c:pt idx="103">
                  <c:v>27.27078360534655</c:v>
                </c:pt>
                <c:pt idx="104">
                  <c:v>26.94693989504069</c:v>
                </c:pt>
                <c:pt idx="105">
                  <c:v>26.56886126199042</c:v>
                </c:pt>
                <c:pt idx="106">
                  <c:v>26.13233826431835</c:v>
                </c:pt>
                <c:pt idx="107">
                  <c:v>25.64279231089963</c:v>
                </c:pt>
                <c:pt idx="108">
                  <c:v>25.11390428474075</c:v>
                </c:pt>
                <c:pt idx="109">
                  <c:v>24.53568488129538</c:v>
                </c:pt>
                <c:pt idx="110">
                  <c:v>23.92968697765608</c:v>
                </c:pt>
                <c:pt idx="111">
                  <c:v>23.30103999264712</c:v>
                </c:pt>
                <c:pt idx="112">
                  <c:v>22.6415707085516</c:v>
                </c:pt>
                <c:pt idx="113">
                  <c:v>21.97669249357534</c:v>
                </c:pt>
                <c:pt idx="114">
                  <c:v>21.29213245102527</c:v>
                </c:pt>
                <c:pt idx="115">
                  <c:v>20.6050658376952</c:v>
                </c:pt>
                <c:pt idx="116">
                  <c:v>19.91915916397157</c:v>
                </c:pt>
                <c:pt idx="117">
                  <c:v>19.23769161813992</c:v>
                </c:pt>
                <c:pt idx="118">
                  <c:v>18.55892260187316</c:v>
                </c:pt>
                <c:pt idx="119">
                  <c:v>17.89057386448953</c:v>
                </c:pt>
                <c:pt idx="120">
                  <c:v>17.23475713075618</c:v>
                </c:pt>
                <c:pt idx="121">
                  <c:v>16.59323939884903</c:v>
                </c:pt>
                <c:pt idx="122">
                  <c:v>15.96746740081438</c:v>
                </c:pt>
                <c:pt idx="123">
                  <c:v>15.35859410855051</c:v>
                </c:pt>
                <c:pt idx="124">
                  <c:v>14.7675062303414</c:v>
                </c:pt>
                <c:pt idx="125">
                  <c:v>14.19774837169939</c:v>
                </c:pt>
                <c:pt idx="126">
                  <c:v>13.64647129121552</c:v>
                </c:pt>
                <c:pt idx="127">
                  <c:v>13.11396254102656</c:v>
                </c:pt>
                <c:pt idx="128">
                  <c:v>12.60269746632243</c:v>
                </c:pt>
                <c:pt idx="129">
                  <c:v>12.11218440800996</c:v>
                </c:pt>
                <c:pt idx="130">
                  <c:v>11.6418768877413</c:v>
                </c:pt>
                <c:pt idx="131">
                  <c:v>11.18927722433276</c:v>
                </c:pt>
                <c:pt idx="132">
                  <c:v>10.75592997267177</c:v>
                </c:pt>
                <c:pt idx="133">
                  <c:v>10.3428303417896</c:v>
                </c:pt>
                <c:pt idx="134">
                  <c:v>9.947417081001822</c:v>
                </c:pt>
                <c:pt idx="135">
                  <c:v>9.56903130346663</c:v>
                </c:pt>
                <c:pt idx="136">
                  <c:v>9.208370411456022</c:v>
                </c:pt>
                <c:pt idx="137">
                  <c:v>8.863246908876648</c:v>
                </c:pt>
                <c:pt idx="138">
                  <c:v>8.534220490429661</c:v>
                </c:pt>
                <c:pt idx="139">
                  <c:v>8.22044616998454</c:v>
                </c:pt>
                <c:pt idx="140">
                  <c:v>7.92008180038868</c:v>
                </c:pt>
                <c:pt idx="141">
                  <c:v>7.634519608568809</c:v>
                </c:pt>
                <c:pt idx="142">
                  <c:v>7.361932012679039</c:v>
                </c:pt>
                <c:pt idx="143">
                  <c:v>7.102503492137644</c:v>
                </c:pt>
                <c:pt idx="144">
                  <c:v>6.854629956172821</c:v>
                </c:pt>
                <c:pt idx="145">
                  <c:v>6.618479089798543</c:v>
                </c:pt>
                <c:pt idx="146">
                  <c:v>6.39263954820858</c:v>
                </c:pt>
                <c:pt idx="147">
                  <c:v>6.177938901763514</c:v>
                </c:pt>
                <c:pt idx="148">
                  <c:v>5.972380406196897</c:v>
                </c:pt>
                <c:pt idx="149">
                  <c:v>5.776712385817062</c:v>
                </c:pt>
                <c:pt idx="150">
                  <c:v>5.5897401924433</c:v>
                </c:pt>
                <c:pt idx="151">
                  <c:v>5.411513263765592</c:v>
                </c:pt>
                <c:pt idx="152">
                  <c:v>5.240985791093082</c:v>
                </c:pt>
                <c:pt idx="153">
                  <c:v>5.07869732153472</c:v>
                </c:pt>
                <c:pt idx="154">
                  <c:v>4.923199388327877</c:v>
                </c:pt>
                <c:pt idx="155">
                  <c:v>4.774565956182698</c:v>
                </c:pt>
                <c:pt idx="156">
                  <c:v>4.632397240531649</c:v>
                </c:pt>
                <c:pt idx="157">
                  <c:v>4.496708974097811</c:v>
                </c:pt>
                <c:pt idx="158">
                  <c:v>4.367098782243543</c:v>
                </c:pt>
                <c:pt idx="159">
                  <c:v>4.242846740323603</c:v>
                </c:pt>
                <c:pt idx="160">
                  <c:v>4.12399370963036</c:v>
                </c:pt>
                <c:pt idx="161">
                  <c:v>4.010220301897367</c:v>
                </c:pt>
                <c:pt idx="162">
                  <c:v>3.90123103731097</c:v>
                </c:pt>
                <c:pt idx="163">
                  <c:v>3.797039593193122</c:v>
                </c:pt>
                <c:pt idx="164">
                  <c:v>3.697078372259282</c:v>
                </c:pt>
                <c:pt idx="165">
                  <c:v>3.601375847722685</c:v>
                </c:pt>
                <c:pt idx="166">
                  <c:v>3.509429631388966</c:v>
                </c:pt>
                <c:pt idx="167">
                  <c:v>3.42127891761292</c:v>
                </c:pt>
                <c:pt idx="168">
                  <c:v>3.33693526412315</c:v>
                </c:pt>
                <c:pt idx="169">
                  <c:v>3.255728840384902</c:v>
                </c:pt>
                <c:pt idx="170">
                  <c:v>3.177922258768058</c:v>
                </c:pt>
                <c:pt idx="171">
                  <c:v>3.10311384402826</c:v>
                </c:pt>
                <c:pt idx="172">
                  <c:v>3.031336798511654</c:v>
                </c:pt>
                <c:pt idx="173">
                  <c:v>2.962418568620146</c:v>
                </c:pt>
                <c:pt idx="174">
                  <c:v>2.89619915782946</c:v>
                </c:pt>
                <c:pt idx="175">
                  <c:v>2.832358016220456</c:v>
                </c:pt>
                <c:pt idx="176">
                  <c:v>2.771107528423986</c:v>
                </c:pt>
                <c:pt idx="177">
                  <c:v>2.71229978347775</c:v>
                </c:pt>
                <c:pt idx="178">
                  <c:v>2.655490406127004</c:v>
                </c:pt>
                <c:pt idx="179">
                  <c:v>2.601029482967916</c:v>
                </c:pt>
                <c:pt idx="180">
                  <c:v>2.548495556679872</c:v>
                </c:pt>
                <c:pt idx="181">
                  <c:v>2.497792639230215</c:v>
                </c:pt>
                <c:pt idx="182">
                  <c:v>2.449097484801709</c:v>
                </c:pt>
                <c:pt idx="183">
                  <c:v>2.40217027111566</c:v>
                </c:pt>
                <c:pt idx="184">
                  <c:v>2.356920570032808</c:v>
                </c:pt>
                <c:pt idx="185">
                  <c:v>2.313263888107941</c:v>
                </c:pt>
                <c:pt idx="186">
                  <c:v>2.271238013809395</c:v>
                </c:pt>
                <c:pt idx="187">
                  <c:v>2.230758050163006</c:v>
                </c:pt>
                <c:pt idx="188">
                  <c:v>2.191635035641405</c:v>
                </c:pt>
                <c:pt idx="189">
                  <c:v>2.153911303770202</c:v>
                </c:pt>
                <c:pt idx="190">
                  <c:v>2.1174138840687</c:v>
                </c:pt>
                <c:pt idx="191">
                  <c:v>2.082287226254097</c:v>
                </c:pt>
                <c:pt idx="192">
                  <c:v>2.048363822886921</c:v>
                </c:pt>
                <c:pt idx="193">
                  <c:v>2.015586422830093</c:v>
                </c:pt>
                <c:pt idx="194">
                  <c:v>1.983993470967543</c:v>
                </c:pt>
                <c:pt idx="195">
                  <c:v>1.953347640132277</c:v>
                </c:pt>
                <c:pt idx="196">
                  <c:v>1.923783565799961</c:v>
                </c:pt>
                <c:pt idx="197">
                  <c:v>1.895249775652953</c:v>
                </c:pt>
                <c:pt idx="198">
                  <c:v>1.867697986784397</c:v>
                </c:pt>
                <c:pt idx="199">
                  <c:v>1.841002000000002</c:v>
                </c:pt>
                <c:pt idx="200">
                  <c:v>1.815204023304441</c:v>
                </c:pt>
                <c:pt idx="201">
                  <c:v>1.790263730788609</c:v>
                </c:pt>
                <c:pt idx="202">
                  <c:v>1.766143165214724</c:v>
                </c:pt>
                <c:pt idx="203">
                  <c:v>1.74280656941247</c:v>
                </c:pt>
                <c:pt idx="204">
                  <c:v>1.72022023176823</c:v>
                </c:pt>
                <c:pt idx="205">
                  <c:v>1.698352344460655</c:v>
                </c:pt>
                <c:pt idx="206">
                  <c:v>1.677241557270667</c:v>
                </c:pt>
                <c:pt idx="207">
                  <c:v>1.656720656329361</c:v>
                </c:pt>
                <c:pt idx="208">
                  <c:v>1.63696464918805</c:v>
                </c:pt>
                <c:pt idx="209">
                  <c:v>1.617746633016181</c:v>
                </c:pt>
                <c:pt idx="210">
                  <c:v>1.599236304118796</c:v>
                </c:pt>
                <c:pt idx="211">
                  <c:v>1.581217735125812</c:v>
                </c:pt>
                <c:pt idx="212">
                  <c:v>1.563855582635407</c:v>
                </c:pt>
                <c:pt idx="213">
                  <c:v>1.547003508278795</c:v>
                </c:pt>
                <c:pt idx="214">
                  <c:v>1.530642547533096</c:v>
                </c:pt>
                <c:pt idx="215">
                  <c:v>1.514869602742674</c:v>
                </c:pt>
                <c:pt idx="216">
                  <c:v>1.499548548272691</c:v>
                </c:pt>
                <c:pt idx="217">
                  <c:v>1.484718780817301</c:v>
                </c:pt>
                <c:pt idx="218">
                  <c:v>1.470362176367373</c:v>
                </c:pt>
                <c:pt idx="219">
                  <c:v>1.456461547660091</c:v>
                </c:pt>
                <c:pt idx="220">
                  <c:v>1.44300058701186</c:v>
                </c:pt>
                <c:pt idx="221">
                  <c:v>1.429911873080394</c:v>
                </c:pt>
                <c:pt idx="222">
                  <c:v>1.417285383398989</c:v>
                </c:pt>
                <c:pt idx="223">
                  <c:v>1.405054374638308</c:v>
                </c:pt>
                <c:pt idx="224">
                  <c:v>1.393205565189306</c:v>
                </c:pt>
                <c:pt idx="225">
                  <c:v>1.381726323013504</c:v>
                </c:pt>
                <c:pt idx="226">
                  <c:v>1.370604628842295</c:v>
                </c:pt>
                <c:pt idx="227">
                  <c:v>1.359829041886574</c:v>
                </c:pt>
                <c:pt idx="228">
                  <c:v>1.349388667862385</c:v>
                </c:pt>
                <c:pt idx="229">
                  <c:v>1.339319439658944</c:v>
                </c:pt>
                <c:pt idx="230">
                  <c:v>1.329518255391832</c:v>
                </c:pt>
                <c:pt idx="231">
                  <c:v>1.320067763833768</c:v>
                </c:pt>
                <c:pt idx="232">
                  <c:v>1.310912729014151</c:v>
                </c:pt>
                <c:pt idx="233">
                  <c:v>1.302088716893473</c:v>
                </c:pt>
                <c:pt idx="234">
                  <c:v>1.293498940116385</c:v>
                </c:pt>
                <c:pt idx="235">
                  <c:v>1.285223337923657</c:v>
                </c:pt>
                <c:pt idx="236">
                  <c:v>1.277210488059872</c:v>
                </c:pt>
                <c:pt idx="237">
                  <c:v>1.269495544595681</c:v>
                </c:pt>
                <c:pt idx="238">
                  <c:v>1.261987050318496</c:v>
                </c:pt>
                <c:pt idx="239">
                  <c:v>1.254762540965344</c:v>
                </c:pt>
                <c:pt idx="240">
                  <c:v>1.247773795303897</c:v>
                </c:pt>
                <c:pt idx="241">
                  <c:v>1.241055552027504</c:v>
                </c:pt>
                <c:pt idx="242">
                  <c:v>1.234561019263457</c:v>
                </c:pt>
                <c:pt idx="243">
                  <c:v>1.22828496227697</c:v>
                </c:pt>
                <c:pt idx="244">
                  <c:v>1.222222381916365</c:v>
                </c:pt>
                <c:pt idx="245">
                  <c:v>1.216407628357559</c:v>
                </c:pt>
                <c:pt idx="246">
                  <c:v>1.21079638610856</c:v>
                </c:pt>
                <c:pt idx="247">
                  <c:v>1.2054228476717</c:v>
                </c:pt>
                <c:pt idx="248">
                  <c:v>1.200205589390728</c:v>
                </c:pt>
                <c:pt idx="249">
                  <c:v>1.195217430210097</c:v>
                </c:pt>
                <c:pt idx="250">
                  <c:v>1.190453822299086</c:v>
                </c:pt>
                <c:pt idx="251">
                  <c:v>1.185835622387989</c:v>
                </c:pt>
                <c:pt idx="252">
                  <c:v>1.181434570478255</c:v>
                </c:pt>
                <c:pt idx="253">
                  <c:v>1.177246754555348</c:v>
                </c:pt>
                <c:pt idx="254">
                  <c:v>1.173195034446037</c:v>
                </c:pt>
                <c:pt idx="255">
                  <c:v>1.169350216715101</c:v>
                </c:pt>
                <c:pt idx="256">
                  <c:v>1.16567264805379</c:v>
                </c:pt>
                <c:pt idx="257">
                  <c:v>1.162195877544664</c:v>
                </c:pt>
                <c:pt idx="258">
                  <c:v>1.158880983283057</c:v>
                </c:pt>
                <c:pt idx="259">
                  <c:v>1.155725682649</c:v>
                </c:pt>
                <c:pt idx="260">
                  <c:v>1.152763426009731</c:v>
                </c:pt>
                <c:pt idx="261">
                  <c:v>1.149920804498803</c:v>
                </c:pt>
                <c:pt idx="262">
                  <c:v>1.147266980452958</c:v>
                </c:pt>
                <c:pt idx="263">
                  <c:v>1.144799742898111</c:v>
                </c:pt>
                <c:pt idx="264">
                  <c:v>1.142446936955471</c:v>
                </c:pt>
                <c:pt idx="265">
                  <c:v>1.14027724942067</c:v>
                </c:pt>
                <c:pt idx="266">
                  <c:v>1.138288897414538</c:v>
                </c:pt>
                <c:pt idx="267">
                  <c:v>1.136410791563872</c:v>
                </c:pt>
                <c:pt idx="268">
                  <c:v>1.134711277122239</c:v>
                </c:pt>
                <c:pt idx="269">
                  <c:v>1.133154416811011</c:v>
                </c:pt>
                <c:pt idx="270">
                  <c:v>1.131773679676609</c:v>
                </c:pt>
                <c:pt idx="271">
                  <c:v>1.130499119720821</c:v>
                </c:pt>
                <c:pt idx="272">
                  <c:v>1.129398823965224</c:v>
                </c:pt>
                <c:pt idx="273">
                  <c:v>1.128437603187175</c:v>
                </c:pt>
                <c:pt idx="274">
                  <c:v>1.127649100575959</c:v>
                </c:pt>
                <c:pt idx="275">
                  <c:v>1.126998456576715</c:v>
                </c:pt>
                <c:pt idx="276">
                  <c:v>1.126485254676033</c:v>
                </c:pt>
                <c:pt idx="277">
                  <c:v>1.126109166755045</c:v>
                </c:pt>
                <c:pt idx="278">
                  <c:v>1.125904120590888</c:v>
                </c:pt>
                <c:pt idx="279">
                  <c:v>1.125801622035101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Final!$F$1</c:f>
              <c:strCache>
                <c:ptCount val="1"/>
                <c:pt idx="0">
                  <c:v>Comb P</c:v>
                </c:pt>
              </c:strCache>
            </c:strRef>
          </c:tx>
          <c:marker>
            <c:symbol val="none"/>
          </c:marker>
          <c:xVal>
            <c:numRef>
              <c:f>Final!$A$2:$A$282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Final!$F$2:$F$282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27.56391438018099</c:v>
                </c:pt>
                <c:pt idx="97">
                  <c:v>27.87658972640976</c:v>
                </c:pt>
                <c:pt idx="98">
                  <c:v>28.26187803580691</c:v>
                </c:pt>
                <c:pt idx="99">
                  <c:v>28.74992822603079</c:v>
                </c:pt>
                <c:pt idx="100">
                  <c:v>29.37564321145222</c:v>
                </c:pt>
                <c:pt idx="101">
                  <c:v>30.17023681994257</c:v>
                </c:pt>
                <c:pt idx="102">
                  <c:v>31.15965689823299</c:v>
                </c:pt>
                <c:pt idx="103">
                  <c:v>32.36306904736661</c:v>
                </c:pt>
                <c:pt idx="104">
                  <c:v>33.79997853922222</c:v>
                </c:pt>
                <c:pt idx="105">
                  <c:v>35.45561950933182</c:v>
                </c:pt>
                <c:pt idx="106">
                  <c:v>37.33927263058226</c:v>
                </c:pt>
                <c:pt idx="107">
                  <c:v>39.42434630336602</c:v>
                </c:pt>
                <c:pt idx="108">
                  <c:v>41.68281533961046</c:v>
                </c:pt>
                <c:pt idx="109">
                  <c:v>44.08792423250476</c:v>
                </c:pt>
                <c:pt idx="110">
                  <c:v>46.57435252920673</c:v>
                </c:pt>
                <c:pt idx="111">
                  <c:v>49.11222310949404</c:v>
                </c:pt>
                <c:pt idx="112">
                  <c:v>51.64762997801773</c:v>
                </c:pt>
                <c:pt idx="113">
                  <c:v>54.10126695201546</c:v>
                </c:pt>
                <c:pt idx="114">
                  <c:v>56.45264583475603</c:v>
                </c:pt>
                <c:pt idx="115">
                  <c:v>58.61385753475653</c:v>
                </c:pt>
                <c:pt idx="116">
                  <c:v>60.56204501102759</c:v>
                </c:pt>
                <c:pt idx="117">
                  <c:v>62.2578497962441</c:v>
                </c:pt>
                <c:pt idx="118">
                  <c:v>63.67045410398026</c:v>
                </c:pt>
                <c:pt idx="119">
                  <c:v>64.766382716054</c:v>
                </c:pt>
                <c:pt idx="120">
                  <c:v>65.5467610570676</c:v>
                </c:pt>
                <c:pt idx="121">
                  <c:v>66.01016296412045</c:v>
                </c:pt>
                <c:pt idx="122">
                  <c:v>66.16429697027322</c:v>
                </c:pt>
                <c:pt idx="123">
                  <c:v>66.02493908652448</c:v>
                </c:pt>
                <c:pt idx="124">
                  <c:v>65.61453643395518</c:v>
                </c:pt>
                <c:pt idx="125">
                  <c:v>64.96060026159943</c:v>
                </c:pt>
                <c:pt idx="126">
                  <c:v>64.10384632388462</c:v>
                </c:pt>
                <c:pt idx="127">
                  <c:v>63.06614613594336</c:v>
                </c:pt>
                <c:pt idx="128">
                  <c:v>61.88026628764574</c:v>
                </c:pt>
                <c:pt idx="129">
                  <c:v>60.58637754840902</c:v>
                </c:pt>
                <c:pt idx="130">
                  <c:v>59.21270155185346</c:v>
                </c:pt>
                <c:pt idx="131">
                  <c:v>57.78464353866361</c:v>
                </c:pt>
                <c:pt idx="132">
                  <c:v>56.31714027253776</c:v>
                </c:pt>
                <c:pt idx="133">
                  <c:v>54.83694940829866</c:v>
                </c:pt>
                <c:pt idx="134">
                  <c:v>53.36583128450857</c:v>
                </c:pt>
                <c:pt idx="135">
                  <c:v>51.90874772477004</c:v>
                </c:pt>
                <c:pt idx="136">
                  <c:v>50.47502487141595</c:v>
                </c:pt>
                <c:pt idx="137">
                  <c:v>49.076949412659</c:v>
                </c:pt>
                <c:pt idx="138">
                  <c:v>47.71326213027284</c:v>
                </c:pt>
                <c:pt idx="139">
                  <c:v>46.39197611601529</c:v>
                </c:pt>
                <c:pt idx="140">
                  <c:v>45.11414176818401</c:v>
                </c:pt>
                <c:pt idx="141">
                  <c:v>43.87557152718227</c:v>
                </c:pt>
                <c:pt idx="142">
                  <c:v>42.68469127100751</c:v>
                </c:pt>
                <c:pt idx="143">
                  <c:v>41.53598697147911</c:v>
                </c:pt>
                <c:pt idx="144">
                  <c:v>40.43193651641204</c:v>
                </c:pt>
                <c:pt idx="145">
                  <c:v>39.36709812680623</c:v>
                </c:pt>
                <c:pt idx="146">
                  <c:v>38.3433628315095</c:v>
                </c:pt>
                <c:pt idx="147">
                  <c:v>37.35562492288877</c:v>
                </c:pt>
                <c:pt idx="148">
                  <c:v>36.40832183703134</c:v>
                </c:pt>
                <c:pt idx="149">
                  <c:v>35.2686221557813</c:v>
                </c:pt>
                <c:pt idx="150">
                  <c:v>34.1815659467923</c:v>
                </c:pt>
                <c:pt idx="151">
                  <c:v>33.14074968989392</c:v>
                </c:pt>
                <c:pt idx="152">
                  <c:v>32.14666489967097</c:v>
                </c:pt>
                <c:pt idx="153">
                  <c:v>31.19368009317928</c:v>
                </c:pt>
                <c:pt idx="154">
                  <c:v>30.28500541460941</c:v>
                </c:pt>
                <c:pt idx="155">
                  <c:v>29.41271231103734</c:v>
                </c:pt>
                <c:pt idx="156">
                  <c:v>28.57737678650075</c:v>
                </c:pt>
                <c:pt idx="157">
                  <c:v>27.77690915189429</c:v>
                </c:pt>
                <c:pt idx="158">
                  <c:v>27.01155009604409</c:v>
                </c:pt>
                <c:pt idx="159">
                  <c:v>26.27917687871509</c:v>
                </c:pt>
                <c:pt idx="160">
                  <c:v>25.5758521254557</c:v>
                </c:pt>
                <c:pt idx="161">
                  <c:v>24.9019283097717</c:v>
                </c:pt>
                <c:pt idx="162">
                  <c:v>24.25571205717097</c:v>
                </c:pt>
                <c:pt idx="163">
                  <c:v>23.63563425459072</c:v>
                </c:pt>
                <c:pt idx="164">
                  <c:v>23.04187819779835</c:v>
                </c:pt>
                <c:pt idx="165">
                  <c:v>22.4713072727314</c:v>
                </c:pt>
                <c:pt idx="166">
                  <c:v>21.92417471609498</c:v>
                </c:pt>
                <c:pt idx="167">
                  <c:v>21.39769283371136</c:v>
                </c:pt>
                <c:pt idx="168">
                  <c:v>20.89216447711401</c:v>
                </c:pt>
                <c:pt idx="169">
                  <c:v>20.40773511697606</c:v>
                </c:pt>
                <c:pt idx="170">
                  <c:v>19.94062820503089</c:v>
                </c:pt>
                <c:pt idx="171">
                  <c:v>19.49241977566384</c:v>
                </c:pt>
                <c:pt idx="172">
                  <c:v>19.06085970367624</c:v>
                </c:pt>
                <c:pt idx="173">
                  <c:v>18.64619865733313</c:v>
                </c:pt>
                <c:pt idx="174">
                  <c:v>18.24749715775723</c:v>
                </c:pt>
                <c:pt idx="175">
                  <c:v>17.86388287657569</c:v>
                </c:pt>
                <c:pt idx="176">
                  <c:v>17.49354635481524</c:v>
                </c:pt>
                <c:pt idx="177">
                  <c:v>17.1377658201121</c:v>
                </c:pt>
                <c:pt idx="178">
                  <c:v>16.7957289499714</c:v>
                </c:pt>
                <c:pt idx="179">
                  <c:v>16.46489116602524</c:v>
                </c:pt>
                <c:pt idx="180">
                  <c:v>16.14733009921126</c:v>
                </c:pt>
                <c:pt idx="181">
                  <c:v>15.84062619097659</c:v>
                </c:pt>
                <c:pt idx="182">
                  <c:v>15.54425129486392</c:v>
                </c:pt>
                <c:pt idx="183">
                  <c:v>15.2592716240721</c:v>
                </c:pt>
                <c:pt idx="184">
                  <c:v>14.9843158893492</c:v>
                </c:pt>
                <c:pt idx="185">
                  <c:v>14.7188829347308</c:v>
                </c:pt>
                <c:pt idx="186">
                  <c:v>14.46250392449623</c:v>
                </c:pt>
                <c:pt idx="187">
                  <c:v>14.21542698927547</c:v>
                </c:pt>
                <c:pt idx="188">
                  <c:v>13.97717860923022</c:v>
                </c:pt>
                <c:pt idx="189">
                  <c:v>13.74666945744206</c:v>
                </c:pt>
                <c:pt idx="190">
                  <c:v>13.52417027476366</c:v>
                </c:pt>
                <c:pt idx="191">
                  <c:v>13.30868085510402</c:v>
                </c:pt>
                <c:pt idx="192">
                  <c:v>13.10107367697918</c:v>
                </c:pt>
                <c:pt idx="193">
                  <c:v>12.90037800115638</c:v>
                </c:pt>
                <c:pt idx="194">
                  <c:v>12.70627226916117</c:v>
                </c:pt>
                <c:pt idx="195">
                  <c:v>12.51900100803167</c:v>
                </c:pt>
                <c:pt idx="196">
                  <c:v>12.33717247901873</c:v>
                </c:pt>
                <c:pt idx="197">
                  <c:v>12.16159958869518</c:v>
                </c:pt>
                <c:pt idx="198">
                  <c:v>11.99199131486306</c:v>
                </c:pt>
                <c:pt idx="199">
                  <c:v>11.82807437236337</c:v>
                </c:pt>
                <c:pt idx="200">
                  <c:v>11.66911016428273</c:v>
                </c:pt>
                <c:pt idx="201">
                  <c:v>11.51536148193243</c:v>
                </c:pt>
                <c:pt idx="202">
                  <c:v>11.36659936646944</c:v>
                </c:pt>
                <c:pt idx="203">
                  <c:v>11.22260808854018</c:v>
                </c:pt>
                <c:pt idx="204">
                  <c:v>11.08318421947773</c:v>
                </c:pt>
                <c:pt idx="205">
                  <c:v>10.94813577924477</c:v>
                </c:pt>
                <c:pt idx="206">
                  <c:v>10.81728145386125</c:v>
                </c:pt>
                <c:pt idx="207">
                  <c:v>10.69086133974927</c:v>
                </c:pt>
                <c:pt idx="208">
                  <c:v>10.56788194532621</c:v>
                </c:pt>
                <c:pt idx="209">
                  <c:v>10.44939988439011</c:v>
                </c:pt>
                <c:pt idx="210">
                  <c:v>10.3340617479266</c:v>
                </c:pt>
                <c:pt idx="211">
                  <c:v>10.22289290454068</c:v>
                </c:pt>
                <c:pt idx="212">
                  <c:v>10.11460310048274</c:v>
                </c:pt>
                <c:pt idx="213">
                  <c:v>10.01018805999034</c:v>
                </c:pt>
                <c:pt idx="214">
                  <c:v>9.908773900210171</c:v>
                </c:pt>
                <c:pt idx="215">
                  <c:v>9.810251625850412</c:v>
                </c:pt>
                <c:pt idx="216">
                  <c:v>9.71521027764403</c:v>
                </c:pt>
                <c:pt idx="217">
                  <c:v>9.622834833857657</c:v>
                </c:pt>
                <c:pt idx="218">
                  <c:v>9.533367433204114</c:v>
                </c:pt>
                <c:pt idx="219">
                  <c:v>9.446703389124156</c:v>
                </c:pt>
                <c:pt idx="220">
                  <c:v>9.362743346380966</c:v>
                </c:pt>
                <c:pt idx="221">
                  <c:v>9.281392960251754</c:v>
                </c:pt>
                <c:pt idx="222">
                  <c:v>9.202248442015529</c:v>
                </c:pt>
                <c:pt idx="223">
                  <c:v>9.12585758813335</c:v>
                </c:pt>
                <c:pt idx="224">
                  <c:v>9.051820372437824</c:v>
                </c:pt>
                <c:pt idx="225">
                  <c:v>8.980059725395373</c:v>
                </c:pt>
                <c:pt idx="226">
                  <c:v>8.910502294091076</c:v>
                </c:pt>
                <c:pt idx="227">
                  <c:v>8.843078234671571</c:v>
                </c:pt>
                <c:pt idx="228">
                  <c:v>8.777721018792429</c:v>
                </c:pt>
                <c:pt idx="229">
                  <c:v>8.714367252996842</c:v>
                </c:pt>
                <c:pt idx="230">
                  <c:v>8.65323772136</c:v>
                </c:pt>
                <c:pt idx="231">
                  <c:v>8.593708910046371</c:v>
                </c:pt>
                <c:pt idx="232">
                  <c:v>8.536285077776277</c:v>
                </c:pt>
                <c:pt idx="233">
                  <c:v>8.48063293950808</c:v>
                </c:pt>
                <c:pt idx="234">
                  <c:v>8.426970912404302</c:v>
                </c:pt>
                <c:pt idx="235">
                  <c:v>8.374712341647235</c:v>
                </c:pt>
                <c:pt idx="236">
                  <c:v>8.324345403986488</c:v>
                </c:pt>
                <c:pt idx="237">
                  <c:v>8.27555903771497</c:v>
                </c:pt>
                <c:pt idx="238">
                  <c:v>8.228569081084451</c:v>
                </c:pt>
                <c:pt idx="239">
                  <c:v>8.182820063494381</c:v>
                </c:pt>
                <c:pt idx="240">
                  <c:v>8.138785899953193</c:v>
                </c:pt>
                <c:pt idx="241">
                  <c:v>8.096174228116614</c:v>
                </c:pt>
                <c:pt idx="242">
                  <c:v>8.055198324748408</c:v>
                </c:pt>
                <c:pt idx="243">
                  <c:v>8.015574191727733</c:v>
                </c:pt>
                <c:pt idx="244">
                  <c:v>7.977271098918357</c:v>
                </c:pt>
                <c:pt idx="245">
                  <c:v>7.940259685228378</c:v>
                </c:pt>
                <c:pt idx="246">
                  <c:v>7.904750852215907</c:v>
                </c:pt>
                <c:pt idx="247">
                  <c:v>7.870475116306021</c:v>
                </c:pt>
                <c:pt idx="248">
                  <c:v>7.837642414654938</c:v>
                </c:pt>
                <c:pt idx="249">
                  <c:v>7.805756171713561</c:v>
                </c:pt>
                <c:pt idx="250">
                  <c:v>7.775262313722228</c:v>
                </c:pt>
                <c:pt idx="251">
                  <c:v>7.746134047229051</c:v>
                </c:pt>
                <c:pt idx="252">
                  <c:v>7.717888220418603</c:v>
                </c:pt>
                <c:pt idx="253">
                  <c:v>7.69096435619416</c:v>
                </c:pt>
                <c:pt idx="254">
                  <c:v>7.665339382146008</c:v>
                </c:pt>
                <c:pt idx="255">
                  <c:v>7.640541950540521</c:v>
                </c:pt>
                <c:pt idx="256">
                  <c:v>7.617006044064951</c:v>
                </c:pt>
                <c:pt idx="257">
                  <c:v>7.594489590758563</c:v>
                </c:pt>
                <c:pt idx="258">
                  <c:v>7.573198624126706</c:v>
                </c:pt>
                <c:pt idx="259">
                  <c:v>7.55289538360653</c:v>
                </c:pt>
                <c:pt idx="260">
                  <c:v>7.53356638542701</c:v>
                </c:pt>
                <c:pt idx="261">
                  <c:v>7.515417063001911</c:v>
                </c:pt>
                <c:pt idx="262">
                  <c:v>7.497998090118834</c:v>
                </c:pt>
                <c:pt idx="263">
                  <c:v>7.48173368968233</c:v>
                </c:pt>
                <c:pt idx="264">
                  <c:v>7.466610785520748</c:v>
                </c:pt>
                <c:pt idx="265">
                  <c:v>7.45218746238683</c:v>
                </c:pt>
                <c:pt idx="266">
                  <c:v>7.438885120017157</c:v>
                </c:pt>
                <c:pt idx="267">
                  <c:v>7.426693207840266</c:v>
                </c:pt>
                <c:pt idx="268">
                  <c:v>7.415176111908825</c:v>
                </c:pt>
                <c:pt idx="269">
                  <c:v>7.404753204116479</c:v>
                </c:pt>
                <c:pt idx="270">
                  <c:v>7.395204352035825</c:v>
                </c:pt>
                <c:pt idx="271">
                  <c:v>7.386735074153957</c:v>
                </c:pt>
                <c:pt idx="272">
                  <c:v>7.378916522852972</c:v>
                </c:pt>
                <c:pt idx="273">
                  <c:v>7.372166536494404</c:v>
                </c:pt>
                <c:pt idx="274">
                  <c:v>7.366269409940055</c:v>
                </c:pt>
                <c:pt idx="275">
                  <c:v>7.36143169041817</c:v>
                </c:pt>
                <c:pt idx="276">
                  <c:v>7.35743962502075</c:v>
                </c:pt>
                <c:pt idx="277">
                  <c:v>7.35429074609309</c:v>
                </c:pt>
                <c:pt idx="278">
                  <c:v>7.351983109577883</c:v>
                </c:pt>
                <c:pt idx="279">
                  <c:v>7.350724948034193</c:v>
                </c:pt>
                <c:pt idx="280">
                  <c:v>7.350096012588855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80912"/>
        <c:axId val="18483232"/>
      </c:scatterChart>
      <c:valAx>
        <c:axId val="18480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483232"/>
        <c:crosses val="autoZero"/>
        <c:crossBetween val="midCat"/>
      </c:valAx>
      <c:valAx>
        <c:axId val="18483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480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Wiebe</a:t>
            </a:r>
          </a:p>
        </c:rich>
      </c:tx>
      <c:layout>
        <c:manualLayout>
          <c:xMode val="edge"/>
          <c:yMode val="edge"/>
          <c:x val="0.7760301680667"/>
          <c:y val="0.0518256772673734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Final!$A$98:$A$150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Final!$G$98:$G$150</c:f>
              <c:numCache>
                <c:formatCode>General</c:formatCode>
                <c:ptCount val="53"/>
                <c:pt idx="0">
                  <c:v>7.81219483216855E-5</c:v>
                </c:pt>
                <c:pt idx="1">
                  <c:v>0.000624804728183714</c:v>
                </c:pt>
                <c:pt idx="2">
                  <c:v>0.00210715183199439</c:v>
                </c:pt>
                <c:pt idx="3">
                  <c:v>0.00498752080731768</c:v>
                </c:pt>
                <c:pt idx="4">
                  <c:v>0.00971809612639163</c:v>
                </c:pt>
                <c:pt idx="5">
                  <c:v>0.016733414723381</c:v>
                </c:pt>
                <c:pt idx="6">
                  <c:v>0.0264410243917905</c:v>
                </c:pt>
                <c:pt idx="7">
                  <c:v>0.0392105608476768</c:v>
                </c:pt>
                <c:pt idx="8">
                  <c:v>0.0553616517486969</c:v>
                </c:pt>
                <c:pt idx="9">
                  <c:v>0.0751511867837952</c:v>
                </c:pt>
                <c:pt idx="10">
                  <c:v>0.0987606208235096</c:v>
                </c:pt>
                <c:pt idx="11">
                  <c:v>0.126284088311966</c:v>
                </c:pt>
                <c:pt idx="12">
                  <c:v>0.157718186188659</c:v>
                </c:pt>
                <c:pt idx="13">
                  <c:v>0.192954313862114</c:v>
                </c:pt>
                <c:pt idx="14">
                  <c:v>0.231774427678746</c:v>
                </c:pt>
                <c:pt idx="15">
                  <c:v>0.273850962926309</c:v>
                </c:pt>
                <c:pt idx="16">
                  <c:v>0.318751493295173</c:v>
                </c:pt>
                <c:pt idx="17">
                  <c:v>0.365948438141932</c:v>
                </c:pt>
                <c:pt idx="18">
                  <c:v>0.414833803197541</c:v>
                </c:pt>
                <c:pt idx="19">
                  <c:v>0.46473857148101</c:v>
                </c:pt>
                <c:pt idx="20">
                  <c:v>0.514955977925584</c:v>
                </c:pt>
                <c:pt idx="21">
                  <c:v>0.564767540076265</c:v>
                </c:pt>
                <c:pt idx="22">
                  <c:v>0.613470417721484</c:v>
                </c:pt>
                <c:pt idx="23">
                  <c:v>0.660404474355061</c:v>
                </c:pt>
                <c:pt idx="24">
                  <c:v>0.704977343825557</c:v>
                </c:pt>
                <c:pt idx="25">
                  <c:v>0.746685885230609</c:v>
                </c:pt>
                <c:pt idx="26">
                  <c:v>0.785132640759171</c:v>
                </c:pt>
                <c:pt idx="27">
                  <c:v>0.820036279286888</c:v>
                </c:pt>
                <c:pt idx="28">
                  <c:v>0.851235479869846</c:v>
                </c:pt>
                <c:pt idx="29">
                  <c:v>0.878686236153373</c:v>
                </c:pt>
                <c:pt idx="30">
                  <c:v>0.902453088685236</c:v>
                </c:pt>
                <c:pt idx="31">
                  <c:v>0.9226952595567</c:v>
                </c:pt>
                <c:pt idx="32">
                  <c:v>0.939649021933505</c:v>
                </c:pt>
                <c:pt idx="33">
                  <c:v>0.953607849299611</c:v>
                </c:pt>
                <c:pt idx="34">
                  <c:v>0.964901938396262</c:v>
                </c:pt>
                <c:pt idx="35">
                  <c:v>0.973878590146082</c:v>
                </c:pt>
                <c:pt idx="36">
                  <c:v>0.980884688674637</c:v>
                </c:pt>
                <c:pt idx="37">
                  <c:v>0.986252179822739</c:v>
                </c:pt>
                <c:pt idx="38">
                  <c:v>0.990287065955301</c:v>
                </c:pt>
                <c:pt idx="39">
                  <c:v>0.993262053000914</c:v>
                </c:pt>
                <c:pt idx="40">
                  <c:v>0.995412651657484</c:v>
                </c:pt>
                <c:pt idx="41">
                  <c:v>0.996936278728275</c:v>
                </c:pt>
                <c:pt idx="42">
                  <c:v>0.99799374278534</c:v>
                </c:pt>
                <c:pt idx="43">
                  <c:v>0.99871243185671</c:v>
                </c:pt>
                <c:pt idx="44">
                  <c:v>0.999190537916216</c:v>
                </c:pt>
                <c:pt idx="45">
                  <c:v>0.999501733259081</c:v>
                </c:pt>
                <c:pt idx="46">
                  <c:v>0.999699833091094</c:v>
                </c:pt>
                <c:pt idx="47">
                  <c:v>0.999823113097757</c:v>
                </c:pt>
                <c:pt idx="48">
                  <c:v>0.999898080586941</c:v>
                </c:pt>
                <c:pt idx="49">
                  <c:v>0.99994260911126</c:v>
                </c:pt>
                <c:pt idx="50">
                  <c:v>0.999968431771646</c:v>
                </c:pt>
                <c:pt idx="51">
                  <c:v>0.999983045885326</c:v>
                </c:pt>
                <c:pt idx="52">
                  <c:v>0.999991113840686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13856"/>
        <c:axId val="18516176"/>
      </c:scatterChart>
      <c:scatterChart>
        <c:scatterStyle val="smoothMarker"/>
        <c:varyColors val="0"/>
        <c:ser>
          <c:idx val="1"/>
          <c:order val="1"/>
          <c:marker>
            <c:symbol val="none"/>
          </c:marker>
          <c:xVal>
            <c:numRef>
              <c:f>Final!$A$98:$A$150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Final!$H$98:$H$150</c:f>
              <c:numCache>
                <c:formatCode>General</c:formatCode>
                <c:ptCount val="53"/>
                <c:pt idx="0">
                  <c:v>0.000546682779862029</c:v>
                </c:pt>
                <c:pt idx="1">
                  <c:v>0.00148234710381068</c:v>
                </c:pt>
                <c:pt idx="2">
                  <c:v>0.00288036897532329</c:v>
                </c:pt>
                <c:pt idx="3">
                  <c:v>0.00473057531907395</c:v>
                </c:pt>
                <c:pt idx="4">
                  <c:v>0.00701531859698934</c:v>
                </c:pt>
                <c:pt idx="5">
                  <c:v>0.00970760966840955</c:v>
                </c:pt>
                <c:pt idx="6">
                  <c:v>0.0127695364558863</c:v>
                </c:pt>
                <c:pt idx="7">
                  <c:v>0.0161510909010201</c:v>
                </c:pt>
                <c:pt idx="8">
                  <c:v>0.0197895350350983</c:v>
                </c:pt>
                <c:pt idx="9">
                  <c:v>0.0236094340397145</c:v>
                </c:pt>
                <c:pt idx="10">
                  <c:v>0.0275234674884559</c:v>
                </c:pt>
                <c:pt idx="11">
                  <c:v>0.0314340978766938</c:v>
                </c:pt>
                <c:pt idx="12">
                  <c:v>0.0352361276734544</c:v>
                </c:pt>
                <c:pt idx="13">
                  <c:v>0.0388201138166324</c:v>
                </c:pt>
                <c:pt idx="14">
                  <c:v>0.0420765352475629</c:v>
                </c:pt>
                <c:pt idx="15">
                  <c:v>0.0449005303688636</c:v>
                </c:pt>
                <c:pt idx="16">
                  <c:v>0.0471969448467596</c:v>
                </c:pt>
                <c:pt idx="17">
                  <c:v>0.048885365055609</c:v>
                </c:pt>
                <c:pt idx="18">
                  <c:v>0.0499047682834682</c:v>
                </c:pt>
                <c:pt idx="19">
                  <c:v>0.0502174064445746</c:v>
                </c:pt>
                <c:pt idx="20">
                  <c:v>0.0498115621506805</c:v>
                </c:pt>
                <c:pt idx="21">
                  <c:v>0.0487028776452192</c:v>
                </c:pt>
                <c:pt idx="22">
                  <c:v>0.0469340566335768</c:v>
                </c:pt>
                <c:pt idx="23">
                  <c:v>0.0445728694704962</c:v>
                </c:pt>
                <c:pt idx="24">
                  <c:v>0.0417085414050524</c:v>
                </c:pt>
                <c:pt idx="25">
                  <c:v>0.0384467555285614</c:v>
                </c:pt>
                <c:pt idx="26">
                  <c:v>0.0349036385277168</c:v>
                </c:pt>
                <c:pt idx="27">
                  <c:v>0.0311992005829579</c:v>
                </c:pt>
                <c:pt idx="28">
                  <c:v>0.0274507562835275</c:v>
                </c:pt>
                <c:pt idx="29">
                  <c:v>0.0237668525318632</c:v>
                </c:pt>
                <c:pt idx="30">
                  <c:v>0.020242170871464</c:v>
                </c:pt>
                <c:pt idx="31">
                  <c:v>0.0169537623768049</c:v>
                </c:pt>
                <c:pt idx="32">
                  <c:v>0.0139588273661062</c:v>
                </c:pt>
                <c:pt idx="33">
                  <c:v>0.0112940890966505</c:v>
                </c:pt>
                <c:pt idx="34">
                  <c:v>0.00897665174981987</c:v>
                </c:pt>
                <c:pt idx="35">
                  <c:v>0.0070060985285556</c:v>
                </c:pt>
                <c:pt idx="36">
                  <c:v>0.00536749114810142</c:v>
                </c:pt>
                <c:pt idx="37">
                  <c:v>0.00403488613256209</c:v>
                </c:pt>
                <c:pt idx="38">
                  <c:v>0.00297498704561361</c:v>
                </c:pt>
                <c:pt idx="39">
                  <c:v>0.00215059865656941</c:v>
                </c:pt>
                <c:pt idx="40">
                  <c:v>0.00152362707079146</c:v>
                </c:pt>
                <c:pt idx="41">
                  <c:v>0.00105746405706419</c:v>
                </c:pt>
                <c:pt idx="42">
                  <c:v>0.000718689071370737</c:v>
                </c:pt>
                <c:pt idx="43">
                  <c:v>0.000478106059505823</c:v>
                </c:pt>
                <c:pt idx="44">
                  <c:v>0.000311195342864945</c:v>
                </c:pt>
                <c:pt idx="45">
                  <c:v>0.000198099832012688</c:v>
                </c:pt>
                <c:pt idx="46">
                  <c:v>0.000123280006663617</c:v>
                </c:pt>
                <c:pt idx="47">
                  <c:v>7.49674891838969E-5</c:v>
                </c:pt>
                <c:pt idx="48">
                  <c:v>4.45285243192428E-5</c:v>
                </c:pt>
                <c:pt idx="49">
                  <c:v>2.58226603856437E-5</c:v>
                </c:pt>
                <c:pt idx="50">
                  <c:v>1.46141136803113E-5</c:v>
                </c:pt>
                <c:pt idx="51">
                  <c:v>8.06795535990279E-6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21328"/>
        <c:axId val="18519008"/>
      </c:scatterChart>
      <c:valAx>
        <c:axId val="18513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516176"/>
        <c:crosses val="autoZero"/>
        <c:crossBetween val="midCat"/>
      </c:valAx>
      <c:valAx>
        <c:axId val="18516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513856"/>
        <c:crosses val="autoZero"/>
        <c:crossBetween val="midCat"/>
      </c:valAx>
      <c:valAx>
        <c:axId val="185190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8521328"/>
        <c:crosses val="max"/>
        <c:crossBetween val="midCat"/>
      </c:valAx>
      <c:valAx>
        <c:axId val="185213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19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Temperatures</a:t>
            </a:r>
          </a:p>
        </c:rich>
      </c:tx>
      <c:layout>
        <c:manualLayout>
          <c:xMode val="edge"/>
          <c:yMode val="edge"/>
          <c:x val="0.592869980090757"/>
          <c:y val="0.053120849933598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Final!$K$1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Final!$A$2:$A$282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Final!$K$2:$K$282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746.5468358350657</c:v>
                </c:pt>
                <c:pt idx="97">
                  <c:v>746.5014204369713</c:v>
                </c:pt>
                <c:pt idx="98">
                  <c:v>745.7511099092119</c:v>
                </c:pt>
                <c:pt idx="99">
                  <c:v>744.4888961251081</c:v>
                </c:pt>
                <c:pt idx="100">
                  <c:v>742.7249831634481</c:v>
                </c:pt>
                <c:pt idx="101">
                  <c:v>740.473652217445</c:v>
                </c:pt>
                <c:pt idx="102">
                  <c:v>737.7529257387629</c:v>
                </c:pt>
                <c:pt idx="103">
                  <c:v>734.82902248655</c:v>
                </c:pt>
                <c:pt idx="104">
                  <c:v>731.0497963402676</c:v>
                </c:pt>
                <c:pt idx="105">
                  <c:v>727.2962070217774</c:v>
                </c:pt>
                <c:pt idx="106">
                  <c:v>722.9871395103212</c:v>
                </c:pt>
                <c:pt idx="107">
                  <c:v>718.3351895507464</c:v>
                </c:pt>
                <c:pt idx="108">
                  <c:v>713.5940446693344</c:v>
                </c:pt>
                <c:pt idx="109">
                  <c:v>708.1748364444522</c:v>
                </c:pt>
                <c:pt idx="110">
                  <c:v>702.886780769264</c:v>
                </c:pt>
                <c:pt idx="111">
                  <c:v>697.4128652503993</c:v>
                </c:pt>
                <c:pt idx="112">
                  <c:v>691.3758699353687</c:v>
                </c:pt>
                <c:pt idx="113">
                  <c:v>685.7171322487705</c:v>
                </c:pt>
                <c:pt idx="114">
                  <c:v>679.4137383091433</c:v>
                </c:pt>
                <c:pt idx="115">
                  <c:v>673.3213478132012</c:v>
                </c:pt>
                <c:pt idx="116">
                  <c:v>667.1600314053505</c:v>
                </c:pt>
                <c:pt idx="117">
                  <c:v>660.9473535740932</c:v>
                </c:pt>
                <c:pt idx="118">
                  <c:v>654.5361229739657</c:v>
                </c:pt>
                <c:pt idx="119">
                  <c:v>648.2381742473224</c:v>
                </c:pt>
                <c:pt idx="120">
                  <c:v>641.9361109236129</c:v>
                </c:pt>
                <c:pt idx="121">
                  <c:v>635.6420692340139</c:v>
                </c:pt>
                <c:pt idx="122">
                  <c:v>629.3669740739073</c:v>
                </c:pt>
                <c:pt idx="123">
                  <c:v>623.120604445213</c:v>
                </c:pt>
                <c:pt idx="124">
                  <c:v>616.9116630283562</c:v>
                </c:pt>
                <c:pt idx="125">
                  <c:v>610.872474341559</c:v>
                </c:pt>
                <c:pt idx="126">
                  <c:v>604.782663208235</c:v>
                </c:pt>
                <c:pt idx="127">
                  <c:v>598.7486771463902</c:v>
                </c:pt>
                <c:pt idx="128">
                  <c:v>592.8863512664612</c:v>
                </c:pt>
                <c:pt idx="129">
                  <c:v>587.1048934042498</c:v>
                </c:pt>
                <c:pt idx="130">
                  <c:v>581.4058718320938</c:v>
                </c:pt>
                <c:pt idx="131">
                  <c:v>575.6922448079929</c:v>
                </c:pt>
                <c:pt idx="132">
                  <c:v>570.1438021344984</c:v>
                </c:pt>
                <c:pt idx="133">
                  <c:v>564.7726248408283</c:v>
                </c:pt>
                <c:pt idx="134">
                  <c:v>559.4135217152472</c:v>
                </c:pt>
                <c:pt idx="135">
                  <c:v>554.1396596756481</c:v>
                </c:pt>
                <c:pt idx="136">
                  <c:v>549.0317523305011</c:v>
                </c:pt>
                <c:pt idx="137">
                  <c:v>543.9422434666678</c:v>
                </c:pt>
                <c:pt idx="138">
                  <c:v>539.0107577897486</c:v>
                </c:pt>
                <c:pt idx="139">
                  <c:v>534.1725747437608</c:v>
                </c:pt>
                <c:pt idx="140">
                  <c:v>529.355946453193</c:v>
                </c:pt>
                <c:pt idx="141">
                  <c:v>524.7525075171248</c:v>
                </c:pt>
                <c:pt idx="142">
                  <c:v>520.182277260578</c:v>
                </c:pt>
                <c:pt idx="143">
                  <c:v>515.7595992109362</c:v>
                </c:pt>
                <c:pt idx="144">
                  <c:v>511.3690326727244</c:v>
                </c:pt>
                <c:pt idx="145">
                  <c:v>507.1170251244871</c:v>
                </c:pt>
                <c:pt idx="146">
                  <c:v>502.8960069518664</c:v>
                </c:pt>
                <c:pt idx="147">
                  <c:v>498.8596859178682</c:v>
                </c:pt>
                <c:pt idx="148">
                  <c:v>494.8090185350394</c:v>
                </c:pt>
                <c:pt idx="149">
                  <c:v>490.9311895792086</c:v>
                </c:pt>
                <c:pt idx="150">
                  <c:v>487.0894604201257</c:v>
                </c:pt>
                <c:pt idx="151">
                  <c:v>483.3698280627536</c:v>
                </c:pt>
                <c:pt idx="152">
                  <c:v>479.6836520193337</c:v>
                </c:pt>
                <c:pt idx="153">
                  <c:v>476.156495739239</c:v>
                </c:pt>
                <c:pt idx="154">
                  <c:v>472.6242206993876</c:v>
                </c:pt>
                <c:pt idx="155">
                  <c:v>469.1983874665309</c:v>
                </c:pt>
                <c:pt idx="156">
                  <c:v>465.8419331446557</c:v>
                </c:pt>
                <c:pt idx="157">
                  <c:v>462.5922154758086</c:v>
                </c:pt>
                <c:pt idx="158">
                  <c:v>459.4138496610354</c:v>
                </c:pt>
                <c:pt idx="159">
                  <c:v>456.2665301952517</c:v>
                </c:pt>
                <c:pt idx="160">
                  <c:v>453.2153161898585</c:v>
                </c:pt>
                <c:pt idx="161">
                  <c:v>450.2280225478899</c:v>
                </c:pt>
                <c:pt idx="162">
                  <c:v>447.3022902411265</c:v>
                </c:pt>
                <c:pt idx="163">
                  <c:v>444.4695268698319</c:v>
                </c:pt>
                <c:pt idx="164">
                  <c:v>441.6670796335098</c:v>
                </c:pt>
                <c:pt idx="165">
                  <c:v>438.951412498642</c:v>
                </c:pt>
                <c:pt idx="166">
                  <c:v>436.2632285594586</c:v>
                </c:pt>
                <c:pt idx="167">
                  <c:v>433.6562360015907</c:v>
                </c:pt>
                <c:pt idx="168">
                  <c:v>431.1334370466978</c:v>
                </c:pt>
                <c:pt idx="169">
                  <c:v>428.6107442421433</c:v>
                </c:pt>
                <c:pt idx="170">
                  <c:v>426.1896256347187</c:v>
                </c:pt>
                <c:pt idx="171">
                  <c:v>423.7949509903067</c:v>
                </c:pt>
                <c:pt idx="172">
                  <c:v>421.4740860966481</c:v>
                </c:pt>
                <c:pt idx="173">
                  <c:v>419.2034513219054</c:v>
                </c:pt>
                <c:pt idx="174">
                  <c:v>416.9811790585366</c:v>
                </c:pt>
                <c:pt idx="175">
                  <c:v>414.780310123668</c:v>
                </c:pt>
                <c:pt idx="176">
                  <c:v>412.6689224260184</c:v>
                </c:pt>
                <c:pt idx="177">
                  <c:v>410.6057245227102</c:v>
                </c:pt>
                <c:pt idx="178">
                  <c:v>408.5416369214161</c:v>
                </c:pt>
                <c:pt idx="179">
                  <c:v>406.5826642421018</c:v>
                </c:pt>
                <c:pt idx="180">
                  <c:v>404.6261769581415</c:v>
                </c:pt>
                <c:pt idx="181">
                  <c:v>402.7070000982291</c:v>
                </c:pt>
                <c:pt idx="182">
                  <c:v>400.8675476404622</c:v>
                </c:pt>
                <c:pt idx="183">
                  <c:v>399.0500951684205</c:v>
                </c:pt>
                <c:pt idx="184">
                  <c:v>397.2702874297654</c:v>
                </c:pt>
                <c:pt idx="185">
                  <c:v>395.5268505130648</c:v>
                </c:pt>
                <c:pt idx="186">
                  <c:v>393.8388280031471</c:v>
                </c:pt>
                <c:pt idx="187">
                  <c:v>392.1888256163481</c:v>
                </c:pt>
                <c:pt idx="188">
                  <c:v>390.5559840613171</c:v>
                </c:pt>
                <c:pt idx="189">
                  <c:v>388.9739321891185</c:v>
                </c:pt>
                <c:pt idx="190">
                  <c:v>387.4074126473619</c:v>
                </c:pt>
                <c:pt idx="191">
                  <c:v>385.9075721445275</c:v>
                </c:pt>
                <c:pt idx="192">
                  <c:v>384.4255634598608</c:v>
                </c:pt>
                <c:pt idx="193">
                  <c:v>382.9747570188944</c:v>
                </c:pt>
                <c:pt idx="194">
                  <c:v>381.5719019187914</c:v>
                </c:pt>
                <c:pt idx="195">
                  <c:v>380.16705324545</c:v>
                </c:pt>
                <c:pt idx="196">
                  <c:v>378.8212869179868</c:v>
                </c:pt>
                <c:pt idx="197">
                  <c:v>377.5066160666802</c:v>
                </c:pt>
                <c:pt idx="198">
                  <c:v>376.2220800818976</c:v>
                </c:pt>
                <c:pt idx="199">
                  <c:v>374.9502926116641</c:v>
                </c:pt>
                <c:pt idx="200">
                  <c:v>373.7196447943375</c:v>
                </c:pt>
                <c:pt idx="201">
                  <c:v>372.5165967895064</c:v>
                </c:pt>
                <c:pt idx="202">
                  <c:v>371.3403449663365</c:v>
                </c:pt>
                <c:pt idx="203">
                  <c:v>370.190120792114</c:v>
                </c:pt>
                <c:pt idx="204">
                  <c:v>369.065188910696</c:v>
                </c:pt>
                <c:pt idx="205">
                  <c:v>367.9648453490726</c:v>
                </c:pt>
                <c:pt idx="206">
                  <c:v>366.9034407542351</c:v>
                </c:pt>
                <c:pt idx="207">
                  <c:v>365.838833466537</c:v>
                </c:pt>
                <c:pt idx="208">
                  <c:v>364.8376184687655</c:v>
                </c:pt>
                <c:pt idx="209">
                  <c:v>363.8212812545788</c:v>
                </c:pt>
                <c:pt idx="210">
                  <c:v>362.8661627729992</c:v>
                </c:pt>
                <c:pt idx="211">
                  <c:v>361.8955990293157</c:v>
                </c:pt>
                <c:pt idx="212">
                  <c:v>360.9842403513064</c:v>
                </c:pt>
                <c:pt idx="213">
                  <c:v>360.0710317703092</c:v>
                </c:pt>
                <c:pt idx="214">
                  <c:v>359.1770012078521</c:v>
                </c:pt>
                <c:pt idx="215">
                  <c:v>358.3288761915863</c:v>
                </c:pt>
                <c:pt idx="216">
                  <c:v>357.4780996621948</c:v>
                </c:pt>
                <c:pt idx="217">
                  <c:v>356.6583948350375</c:v>
                </c:pt>
                <c:pt idx="218">
                  <c:v>355.8589809483298</c:v>
                </c:pt>
                <c:pt idx="219">
                  <c:v>355.079396855076</c:v>
                </c:pt>
                <c:pt idx="220">
                  <c:v>354.319200037197</c:v>
                </c:pt>
                <c:pt idx="221">
                  <c:v>353.5651228114357</c:v>
                </c:pt>
                <c:pt idx="222">
                  <c:v>352.85219121028</c:v>
                </c:pt>
                <c:pt idx="223">
                  <c:v>352.1476994719295</c:v>
                </c:pt>
                <c:pt idx="224">
                  <c:v>351.4609938426757</c:v>
                </c:pt>
                <c:pt idx="225">
                  <c:v>350.7917129266767</c:v>
                </c:pt>
                <c:pt idx="226">
                  <c:v>350.1395094512437</c:v>
                </c:pt>
                <c:pt idx="227">
                  <c:v>349.5040496596154</c:v>
                </c:pt>
                <c:pt idx="228">
                  <c:v>348.8850127377992</c:v>
                </c:pt>
                <c:pt idx="229">
                  <c:v>348.2941334620206</c:v>
                </c:pt>
                <c:pt idx="230">
                  <c:v>347.6979026153729</c:v>
                </c:pt>
                <c:pt idx="231">
                  <c:v>347.1381849170026</c:v>
                </c:pt>
                <c:pt idx="232">
                  <c:v>346.5846514873124</c:v>
                </c:pt>
                <c:pt idx="233">
                  <c:v>346.0577950681707</c:v>
                </c:pt>
                <c:pt idx="234">
                  <c:v>345.5250632560246</c:v>
                </c:pt>
                <c:pt idx="235">
                  <c:v>345.0272193408202</c:v>
                </c:pt>
                <c:pt idx="236">
                  <c:v>344.5347853696188</c:v>
                </c:pt>
                <c:pt idx="237">
                  <c:v>344.0677614112507</c:v>
                </c:pt>
                <c:pt idx="238">
                  <c:v>343.5944314561302</c:v>
                </c:pt>
                <c:pt idx="239">
                  <c:v>343.1545942996948</c:v>
                </c:pt>
                <c:pt idx="240">
                  <c:v>342.7195156078007</c:v>
                </c:pt>
                <c:pt idx="241">
                  <c:v>342.3087646713801</c:v>
                </c:pt>
                <c:pt idx="242">
                  <c:v>341.9024745125204</c:v>
                </c:pt>
                <c:pt idx="243">
                  <c:v>341.5089565089466</c:v>
                </c:pt>
                <c:pt idx="244">
                  <c:v>341.1280449364542</c:v>
                </c:pt>
                <c:pt idx="245">
                  <c:v>340.770541135103</c:v>
                </c:pt>
                <c:pt idx="246">
                  <c:v>340.4170007425741</c:v>
                </c:pt>
                <c:pt idx="247">
                  <c:v>340.0864529776468</c:v>
                </c:pt>
                <c:pt idx="248">
                  <c:v>339.7488243206415</c:v>
                </c:pt>
                <c:pt idx="249">
                  <c:v>339.4420228860271</c:v>
                </c:pt>
                <c:pt idx="250">
                  <c:v>339.1495052475788</c:v>
                </c:pt>
                <c:pt idx="251">
                  <c:v>338.8497422700181</c:v>
                </c:pt>
                <c:pt idx="252">
                  <c:v>338.580203109981</c:v>
                </c:pt>
                <c:pt idx="253">
                  <c:v>338.3245686613058</c:v>
                </c:pt>
                <c:pt idx="254">
                  <c:v>338.0615509908574</c:v>
                </c:pt>
                <c:pt idx="255">
                  <c:v>337.8282338014733</c:v>
                </c:pt>
                <c:pt idx="256">
                  <c:v>337.5979802926822</c:v>
                </c:pt>
                <c:pt idx="257">
                  <c:v>337.3891650524511</c:v>
                </c:pt>
                <c:pt idx="258">
                  <c:v>337.1832810285959</c:v>
                </c:pt>
                <c:pt idx="259">
                  <c:v>336.9881758708245</c:v>
                </c:pt>
                <c:pt idx="260">
                  <c:v>336.8141800415738</c:v>
                </c:pt>
                <c:pt idx="261">
                  <c:v>336.6325725753724</c:v>
                </c:pt>
                <c:pt idx="262">
                  <c:v>336.479730723461</c:v>
                </c:pt>
                <c:pt idx="263">
                  <c:v>336.3399076710546</c:v>
                </c:pt>
                <c:pt idx="264">
                  <c:v>336.1924071955596</c:v>
                </c:pt>
                <c:pt idx="265">
                  <c:v>336.0733819323281</c:v>
                </c:pt>
                <c:pt idx="266">
                  <c:v>335.9672095205025</c:v>
                </c:pt>
                <c:pt idx="267">
                  <c:v>335.8533124236189</c:v>
                </c:pt>
                <c:pt idx="268">
                  <c:v>335.7676636978015</c:v>
                </c:pt>
                <c:pt idx="269">
                  <c:v>335.6845082193944</c:v>
                </c:pt>
                <c:pt idx="270">
                  <c:v>335.6217674795536</c:v>
                </c:pt>
                <c:pt idx="271">
                  <c:v>335.5512675582562</c:v>
                </c:pt>
                <c:pt idx="272">
                  <c:v>335.5088089194961</c:v>
                </c:pt>
                <c:pt idx="273">
                  <c:v>335.4687834853876</c:v>
                </c:pt>
                <c:pt idx="274">
                  <c:v>335.4490551289372</c:v>
                </c:pt>
                <c:pt idx="275">
                  <c:v>335.4317484389063</c:v>
                </c:pt>
                <c:pt idx="276">
                  <c:v>335.4245297502105</c:v>
                </c:pt>
                <c:pt idx="277">
                  <c:v>335.4273964681737</c:v>
                </c:pt>
                <c:pt idx="278">
                  <c:v>335.4505296324566</c:v>
                </c:pt>
                <c:pt idx="279">
                  <c:v>335.4659193560083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Final!$L$1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Final!$A$2:$A$282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Final!$L$2:$L$282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747.7878405659117</c:v>
                </c:pt>
                <c:pt idx="97">
                  <c:v>751.152862908575</c:v>
                </c:pt>
                <c:pt idx="98">
                  <c:v>757.6914839455508</c:v>
                </c:pt>
                <c:pt idx="99">
                  <c:v>768.4301912303787</c:v>
                </c:pt>
                <c:pt idx="100">
                  <c:v>784.3554112811239</c:v>
                </c:pt>
                <c:pt idx="101">
                  <c:v>806.3923035475007</c:v>
                </c:pt>
                <c:pt idx="102">
                  <c:v>835.3799646486337</c:v>
                </c:pt>
                <c:pt idx="103">
                  <c:v>872.0439697258538</c:v>
                </c:pt>
                <c:pt idx="104">
                  <c:v>916.9674747354654</c:v>
                </c:pt>
                <c:pt idx="105">
                  <c:v>970.562393791225</c:v>
                </c:pt>
                <c:pt idx="106">
                  <c:v>1033.042418077121</c:v>
                </c:pt>
                <c:pt idx="107">
                  <c:v>1104.399822429055</c:v>
                </c:pt>
                <c:pt idx="108">
                  <c:v>1184.38807658714</c:v>
                </c:pt>
                <c:pt idx="109">
                  <c:v>1272.51220756961</c:v>
                </c:pt>
                <c:pt idx="110">
                  <c:v>1368.02862261567</c:v>
                </c:pt>
                <c:pt idx="111">
                  <c:v>1469.955686459383</c:v>
                </c:pt>
                <c:pt idx="112">
                  <c:v>1577.095757436358</c:v>
                </c:pt>
                <c:pt idx="113">
                  <c:v>1688.06864983011</c:v>
                </c:pt>
                <c:pt idx="114">
                  <c:v>1801.355652481244</c:v>
                </c:pt>
                <c:pt idx="115">
                  <c:v>1915.352363671349</c:v>
                </c:pt>
                <c:pt idx="116">
                  <c:v>2028.427782464358</c:v>
                </c:pt>
                <c:pt idx="117">
                  <c:v>2138.986416813123</c:v>
                </c:pt>
                <c:pt idx="118">
                  <c:v>2245.529714801702</c:v>
                </c:pt>
                <c:pt idx="119">
                  <c:v>2346.712967536</c:v>
                </c:pt>
                <c:pt idx="120">
                  <c:v>2441.394013120463</c:v>
                </c:pt>
                <c:pt idx="121">
                  <c:v>2528.67059700823</c:v>
                </c:pt>
                <c:pt idx="122">
                  <c:v>2607.904079627836</c:v>
                </c:pt>
                <c:pt idx="123">
                  <c:v>2678.728252161379</c:v>
                </c:pt>
                <c:pt idx="124">
                  <c:v>2741.043217380801</c:v>
                </c:pt>
                <c:pt idx="125">
                  <c:v>2794.995486440393</c:v>
                </c:pt>
                <c:pt idx="126">
                  <c:v>2840.946503628863</c:v>
                </c:pt>
                <c:pt idx="127">
                  <c:v>2879.432624081687</c:v>
                </c:pt>
                <c:pt idx="128">
                  <c:v>2911.120051300032</c:v>
                </c:pt>
                <c:pt idx="129">
                  <c:v>2936.758352918161</c:v>
                </c:pt>
                <c:pt idx="130">
                  <c:v>2957.13592415151</c:v>
                </c:pt>
                <c:pt idx="131">
                  <c:v>2973.040214059645</c:v>
                </c:pt>
                <c:pt idx="132">
                  <c:v>2985.224760844253</c:v>
                </c:pt>
                <c:pt idx="133">
                  <c:v>2994.384209364285</c:v>
                </c:pt>
                <c:pt idx="134">
                  <c:v>3001.137619447449</c:v>
                </c:pt>
                <c:pt idx="135">
                  <c:v>3006.019615378667</c:v>
                </c:pt>
                <c:pt idx="136">
                  <c:v>3009.478345875674</c:v>
                </c:pt>
                <c:pt idx="137">
                  <c:v>3011.878856639608</c:v>
                </c:pt>
                <c:pt idx="138">
                  <c:v>3013.510326607994</c:v>
                </c:pt>
                <c:pt idx="139">
                  <c:v>3014.595657815687</c:v>
                </c:pt>
                <c:pt idx="140">
                  <c:v>3015.30209106535</c:v>
                </c:pt>
                <c:pt idx="141">
                  <c:v>3015.751790301843</c:v>
                </c:pt>
                <c:pt idx="142">
                  <c:v>3016.0316437692</c:v>
                </c:pt>
                <c:pt idx="143">
                  <c:v>3016.201824744646</c:v>
                </c:pt>
                <c:pt idx="144">
                  <c:v>3016.302907331062</c:v>
                </c:pt>
                <c:pt idx="145">
                  <c:v>3016.361526414893</c:v>
                </c:pt>
                <c:pt idx="146">
                  <c:v>3016.394701383782</c:v>
                </c:pt>
                <c:pt idx="147">
                  <c:v>3016.413016156331</c:v>
                </c:pt>
                <c:pt idx="148">
                  <c:v>3016.413016156331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696976"/>
        <c:axId val="-3694656"/>
      </c:scatterChart>
      <c:valAx>
        <c:axId val="-3696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3694656"/>
        <c:crosses val="autoZero"/>
        <c:crossBetween val="midCat"/>
      </c:valAx>
      <c:valAx>
        <c:axId val="-3694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36969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Middle!$C$1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Middle!$A$2:$A$282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Middle!$C$2:$C$282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Middle!$E$1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Middle!$A$2:$A$282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Middle!$E$2:$E$282</c:f>
              <c:numCache>
                <c:formatCode>General</c:formatCode>
                <c:ptCount val="281"/>
                <c:pt idx="0">
                  <c:v>1.867697986784395</c:v>
                </c:pt>
                <c:pt idx="1">
                  <c:v>1.895249775652951</c:v>
                </c:pt>
                <c:pt idx="2">
                  <c:v>1.923783565799959</c:v>
                </c:pt>
                <c:pt idx="3">
                  <c:v>1.953347640132275</c:v>
                </c:pt>
                <c:pt idx="4">
                  <c:v>1.98399347096754</c:v>
                </c:pt>
                <c:pt idx="5">
                  <c:v>2.015586422830091</c:v>
                </c:pt>
                <c:pt idx="6">
                  <c:v>2.048363822886918</c:v>
                </c:pt>
                <c:pt idx="7">
                  <c:v>2.082287226254094</c:v>
                </c:pt>
                <c:pt idx="8">
                  <c:v>2.117413884068697</c:v>
                </c:pt>
                <c:pt idx="9">
                  <c:v>2.1539113037702</c:v>
                </c:pt>
                <c:pt idx="10">
                  <c:v>2.191635035641401</c:v>
                </c:pt>
                <c:pt idx="11">
                  <c:v>2.230758050163002</c:v>
                </c:pt>
                <c:pt idx="12">
                  <c:v>2.271238013809391</c:v>
                </c:pt>
                <c:pt idx="13">
                  <c:v>2.313263888107936</c:v>
                </c:pt>
                <c:pt idx="14">
                  <c:v>2.356920570032804</c:v>
                </c:pt>
                <c:pt idx="15">
                  <c:v>2.402170271115656</c:v>
                </c:pt>
                <c:pt idx="16">
                  <c:v>2.449097484801705</c:v>
                </c:pt>
                <c:pt idx="17">
                  <c:v>2.497792639230211</c:v>
                </c:pt>
                <c:pt idx="18">
                  <c:v>2.548495556679867</c:v>
                </c:pt>
                <c:pt idx="19">
                  <c:v>2.601029482967912</c:v>
                </c:pt>
                <c:pt idx="20">
                  <c:v>2.655490406127</c:v>
                </c:pt>
                <c:pt idx="21">
                  <c:v>2.712299783477746</c:v>
                </c:pt>
                <c:pt idx="22">
                  <c:v>2.771107528423982</c:v>
                </c:pt>
                <c:pt idx="23">
                  <c:v>2.832358016220451</c:v>
                </c:pt>
                <c:pt idx="24">
                  <c:v>2.896199157829456</c:v>
                </c:pt>
                <c:pt idx="25">
                  <c:v>2.962418568620142</c:v>
                </c:pt>
                <c:pt idx="26">
                  <c:v>3.03133679851165</c:v>
                </c:pt>
                <c:pt idx="27">
                  <c:v>3.103113844028254</c:v>
                </c:pt>
                <c:pt idx="28">
                  <c:v>3.177922258768052</c:v>
                </c:pt>
                <c:pt idx="29">
                  <c:v>3.255728840384896</c:v>
                </c:pt>
                <c:pt idx="30">
                  <c:v>3.336935264123143</c:v>
                </c:pt>
                <c:pt idx="31">
                  <c:v>3.421278917612914</c:v>
                </c:pt>
                <c:pt idx="32">
                  <c:v>3.509429631388959</c:v>
                </c:pt>
                <c:pt idx="33">
                  <c:v>3.601375847722677</c:v>
                </c:pt>
                <c:pt idx="34">
                  <c:v>3.697078372259275</c:v>
                </c:pt>
                <c:pt idx="35">
                  <c:v>3.797039593193114</c:v>
                </c:pt>
                <c:pt idx="36">
                  <c:v>3.901231037310961</c:v>
                </c:pt>
                <c:pt idx="37">
                  <c:v>4.01022030189736</c:v>
                </c:pt>
                <c:pt idx="38">
                  <c:v>4.123993709630354</c:v>
                </c:pt>
                <c:pt idx="39">
                  <c:v>4.242846740323597</c:v>
                </c:pt>
                <c:pt idx="40">
                  <c:v>4.367098782243538</c:v>
                </c:pt>
                <c:pt idx="41">
                  <c:v>4.496708974097806</c:v>
                </c:pt>
                <c:pt idx="42">
                  <c:v>4.632397240531644</c:v>
                </c:pt>
                <c:pt idx="43">
                  <c:v>4.774565956182694</c:v>
                </c:pt>
                <c:pt idx="44">
                  <c:v>4.923199388327872</c:v>
                </c:pt>
                <c:pt idx="45">
                  <c:v>5.078697321534715</c:v>
                </c:pt>
                <c:pt idx="46">
                  <c:v>5.240985791093076</c:v>
                </c:pt>
                <c:pt idx="47">
                  <c:v>5.411513263765587</c:v>
                </c:pt>
                <c:pt idx="48">
                  <c:v>5.589740192443296</c:v>
                </c:pt>
                <c:pt idx="49">
                  <c:v>5.776712385817058</c:v>
                </c:pt>
                <c:pt idx="50">
                  <c:v>5.972380406196894</c:v>
                </c:pt>
                <c:pt idx="51">
                  <c:v>6.177938901763513</c:v>
                </c:pt>
                <c:pt idx="52">
                  <c:v>6.392639548208578</c:v>
                </c:pt>
                <c:pt idx="53">
                  <c:v>6.618479089798542</c:v>
                </c:pt>
                <c:pt idx="54">
                  <c:v>6.854629956172821</c:v>
                </c:pt>
                <c:pt idx="55">
                  <c:v>7.102503492137645</c:v>
                </c:pt>
                <c:pt idx="56">
                  <c:v>7.36193201267904</c:v>
                </c:pt>
                <c:pt idx="57">
                  <c:v>7.634519608568813</c:v>
                </c:pt>
                <c:pt idx="58">
                  <c:v>7.920081800388685</c:v>
                </c:pt>
                <c:pt idx="59">
                  <c:v>8.220446169984544</c:v>
                </c:pt>
                <c:pt idx="60">
                  <c:v>8.534220490429666</c:v>
                </c:pt>
                <c:pt idx="61">
                  <c:v>8.86324690887665</c:v>
                </c:pt>
                <c:pt idx="62">
                  <c:v>9.208370411456025</c:v>
                </c:pt>
                <c:pt idx="63">
                  <c:v>9.569031303466633</c:v>
                </c:pt>
                <c:pt idx="64">
                  <c:v>9.947417081001824</c:v>
                </c:pt>
                <c:pt idx="65">
                  <c:v>10.3428303417896</c:v>
                </c:pt>
                <c:pt idx="66">
                  <c:v>10.75592997267177</c:v>
                </c:pt>
                <c:pt idx="67">
                  <c:v>11.18927722433276</c:v>
                </c:pt>
                <c:pt idx="68">
                  <c:v>11.64187688774131</c:v>
                </c:pt>
                <c:pt idx="69">
                  <c:v>12.11218440800996</c:v>
                </c:pt>
                <c:pt idx="70">
                  <c:v>12.60269746632244</c:v>
                </c:pt>
                <c:pt idx="71">
                  <c:v>13.11396254102657</c:v>
                </c:pt>
                <c:pt idx="72">
                  <c:v>13.64647129121553</c:v>
                </c:pt>
                <c:pt idx="73">
                  <c:v>14.19774837169939</c:v>
                </c:pt>
                <c:pt idx="74">
                  <c:v>14.76750623034141</c:v>
                </c:pt>
                <c:pt idx="75">
                  <c:v>15.35859410855052</c:v>
                </c:pt>
                <c:pt idx="76">
                  <c:v>15.96746740081439</c:v>
                </c:pt>
                <c:pt idx="77">
                  <c:v>16.59323939884903</c:v>
                </c:pt>
                <c:pt idx="78">
                  <c:v>17.23475713075618</c:v>
                </c:pt>
                <c:pt idx="79">
                  <c:v>17.89057386448954</c:v>
                </c:pt>
                <c:pt idx="80">
                  <c:v>18.55892260187317</c:v>
                </c:pt>
                <c:pt idx="81">
                  <c:v>19.23769161813993</c:v>
                </c:pt>
                <c:pt idx="82">
                  <c:v>19.91915916397158</c:v>
                </c:pt>
                <c:pt idx="83">
                  <c:v>20.60506583769521</c:v>
                </c:pt>
                <c:pt idx="84">
                  <c:v>21.29213245102529</c:v>
                </c:pt>
                <c:pt idx="85">
                  <c:v>21.97669249357535</c:v>
                </c:pt>
                <c:pt idx="86">
                  <c:v>22.64157070855161</c:v>
                </c:pt>
                <c:pt idx="87">
                  <c:v>23.30103999264713</c:v>
                </c:pt>
                <c:pt idx="88">
                  <c:v>23.92968697765608</c:v>
                </c:pt>
                <c:pt idx="89">
                  <c:v>24.53568488129539</c:v>
                </c:pt>
                <c:pt idx="90">
                  <c:v>25.11390428474075</c:v>
                </c:pt>
                <c:pt idx="91">
                  <c:v>25.64279231089963</c:v>
                </c:pt>
                <c:pt idx="92">
                  <c:v>26.13233826431835</c:v>
                </c:pt>
                <c:pt idx="93">
                  <c:v>26.56886126199042</c:v>
                </c:pt>
                <c:pt idx="94">
                  <c:v>26.94693989504068</c:v>
                </c:pt>
                <c:pt idx="95">
                  <c:v>27.27078360534654</c:v>
                </c:pt>
                <c:pt idx="96">
                  <c:v>27.51817019140072</c:v>
                </c:pt>
                <c:pt idx="97">
                  <c:v>27.70396660291556</c:v>
                </c:pt>
                <c:pt idx="98">
                  <c:v>27.81650230984564</c:v>
                </c:pt>
                <c:pt idx="99">
                  <c:v>27.85419231693974</c:v>
                </c:pt>
                <c:pt idx="100">
                  <c:v>27.81650230984564</c:v>
                </c:pt>
                <c:pt idx="101">
                  <c:v>27.70396660291556</c:v>
                </c:pt>
                <c:pt idx="102">
                  <c:v>27.51817019140072</c:v>
                </c:pt>
                <c:pt idx="103">
                  <c:v>27.27078360534655</c:v>
                </c:pt>
                <c:pt idx="104">
                  <c:v>26.94693989504069</c:v>
                </c:pt>
                <c:pt idx="105">
                  <c:v>26.56886126199042</c:v>
                </c:pt>
                <c:pt idx="106">
                  <c:v>26.13233826431835</c:v>
                </c:pt>
                <c:pt idx="107">
                  <c:v>25.64279231089963</c:v>
                </c:pt>
                <c:pt idx="108">
                  <c:v>25.11390428474075</c:v>
                </c:pt>
                <c:pt idx="109">
                  <c:v>24.53568488129538</c:v>
                </c:pt>
                <c:pt idx="110">
                  <c:v>23.92968697765608</c:v>
                </c:pt>
                <c:pt idx="111">
                  <c:v>23.30103999264712</c:v>
                </c:pt>
                <c:pt idx="112">
                  <c:v>22.6415707085516</c:v>
                </c:pt>
                <c:pt idx="113">
                  <c:v>21.97669249357534</c:v>
                </c:pt>
                <c:pt idx="114">
                  <c:v>21.29213245102527</c:v>
                </c:pt>
                <c:pt idx="115">
                  <c:v>20.6050658376952</c:v>
                </c:pt>
                <c:pt idx="116">
                  <c:v>19.91915916397157</c:v>
                </c:pt>
                <c:pt idx="117">
                  <c:v>19.23769161813992</c:v>
                </c:pt>
                <c:pt idx="118">
                  <c:v>18.55892260187316</c:v>
                </c:pt>
                <c:pt idx="119">
                  <c:v>17.89057386448953</c:v>
                </c:pt>
                <c:pt idx="120">
                  <c:v>17.23475713075618</c:v>
                </c:pt>
                <c:pt idx="121">
                  <c:v>16.59323939884903</c:v>
                </c:pt>
                <c:pt idx="122">
                  <c:v>15.96746740081438</c:v>
                </c:pt>
                <c:pt idx="123">
                  <c:v>15.35859410855051</c:v>
                </c:pt>
                <c:pt idx="124">
                  <c:v>14.7675062303414</c:v>
                </c:pt>
                <c:pt idx="125">
                  <c:v>14.19774837169939</c:v>
                </c:pt>
                <c:pt idx="126">
                  <c:v>13.64647129121552</c:v>
                </c:pt>
                <c:pt idx="127">
                  <c:v>13.11396254102656</c:v>
                </c:pt>
                <c:pt idx="128">
                  <c:v>12.60269746632243</c:v>
                </c:pt>
                <c:pt idx="129">
                  <c:v>12.11218440800996</c:v>
                </c:pt>
                <c:pt idx="130">
                  <c:v>11.6418768877413</c:v>
                </c:pt>
                <c:pt idx="131">
                  <c:v>11.18927722433276</c:v>
                </c:pt>
                <c:pt idx="132">
                  <c:v>10.75592997267177</c:v>
                </c:pt>
                <c:pt idx="133">
                  <c:v>10.3428303417896</c:v>
                </c:pt>
                <c:pt idx="134">
                  <c:v>9.947417081001822</c:v>
                </c:pt>
                <c:pt idx="135">
                  <c:v>9.56903130346663</c:v>
                </c:pt>
                <c:pt idx="136">
                  <c:v>9.208370411456022</c:v>
                </c:pt>
                <c:pt idx="137">
                  <c:v>8.863246908876648</c:v>
                </c:pt>
                <c:pt idx="138">
                  <c:v>8.534220490429661</c:v>
                </c:pt>
                <c:pt idx="139">
                  <c:v>8.22044616998454</c:v>
                </c:pt>
                <c:pt idx="140">
                  <c:v>7.92008180038868</c:v>
                </c:pt>
                <c:pt idx="141">
                  <c:v>7.634519608568809</c:v>
                </c:pt>
                <c:pt idx="142">
                  <c:v>7.361932012679039</c:v>
                </c:pt>
                <c:pt idx="143">
                  <c:v>7.102503492137644</c:v>
                </c:pt>
                <c:pt idx="144">
                  <c:v>6.854629956172821</c:v>
                </c:pt>
                <c:pt idx="145">
                  <c:v>6.618479089798543</c:v>
                </c:pt>
                <c:pt idx="146">
                  <c:v>6.39263954820858</c:v>
                </c:pt>
                <c:pt idx="147">
                  <c:v>6.177938901763514</c:v>
                </c:pt>
                <c:pt idx="148">
                  <c:v>5.972380406196897</c:v>
                </c:pt>
                <c:pt idx="149">
                  <c:v>5.776712385817062</c:v>
                </c:pt>
                <c:pt idx="150">
                  <c:v>5.5897401924433</c:v>
                </c:pt>
                <c:pt idx="151">
                  <c:v>5.411513263765592</c:v>
                </c:pt>
                <c:pt idx="152">
                  <c:v>5.240985791093082</c:v>
                </c:pt>
                <c:pt idx="153">
                  <c:v>5.07869732153472</c:v>
                </c:pt>
                <c:pt idx="154">
                  <c:v>4.923199388327877</c:v>
                </c:pt>
                <c:pt idx="155">
                  <c:v>4.774565956182698</c:v>
                </c:pt>
                <c:pt idx="156">
                  <c:v>4.632397240531649</c:v>
                </c:pt>
                <c:pt idx="157">
                  <c:v>4.496708974097811</c:v>
                </c:pt>
                <c:pt idx="158">
                  <c:v>4.367098782243543</c:v>
                </c:pt>
                <c:pt idx="159">
                  <c:v>4.242846740323603</c:v>
                </c:pt>
                <c:pt idx="160">
                  <c:v>4.12399370963036</c:v>
                </c:pt>
                <c:pt idx="161">
                  <c:v>4.010220301897367</c:v>
                </c:pt>
                <c:pt idx="162">
                  <c:v>3.90123103731097</c:v>
                </c:pt>
                <c:pt idx="163">
                  <c:v>3.797039593193122</c:v>
                </c:pt>
                <c:pt idx="164">
                  <c:v>3.697078372259282</c:v>
                </c:pt>
                <c:pt idx="165">
                  <c:v>3.601375847722685</c:v>
                </c:pt>
                <c:pt idx="166">
                  <c:v>3.509429631388966</c:v>
                </c:pt>
                <c:pt idx="167">
                  <c:v>3.42127891761292</c:v>
                </c:pt>
                <c:pt idx="168">
                  <c:v>3.33693526412315</c:v>
                </c:pt>
                <c:pt idx="169">
                  <c:v>3.255728840384902</c:v>
                </c:pt>
                <c:pt idx="170">
                  <c:v>3.177922258768058</c:v>
                </c:pt>
                <c:pt idx="171">
                  <c:v>3.10311384402826</c:v>
                </c:pt>
                <c:pt idx="172">
                  <c:v>3.031336798511654</c:v>
                </c:pt>
                <c:pt idx="173">
                  <c:v>2.962418568620146</c:v>
                </c:pt>
                <c:pt idx="174">
                  <c:v>2.89619915782946</c:v>
                </c:pt>
                <c:pt idx="175">
                  <c:v>2.832358016220456</c:v>
                </c:pt>
                <c:pt idx="176">
                  <c:v>2.771107528423986</c:v>
                </c:pt>
                <c:pt idx="177">
                  <c:v>2.71229978347775</c:v>
                </c:pt>
                <c:pt idx="178">
                  <c:v>2.655490406127004</c:v>
                </c:pt>
                <c:pt idx="179">
                  <c:v>2.601029482967916</c:v>
                </c:pt>
                <c:pt idx="180">
                  <c:v>2.548495556679872</c:v>
                </c:pt>
                <c:pt idx="181">
                  <c:v>2.497792639230215</c:v>
                </c:pt>
                <c:pt idx="182">
                  <c:v>2.449097484801709</c:v>
                </c:pt>
                <c:pt idx="183">
                  <c:v>2.40217027111566</c:v>
                </c:pt>
                <c:pt idx="184">
                  <c:v>2.356920570032808</c:v>
                </c:pt>
                <c:pt idx="185">
                  <c:v>2.313263888107941</c:v>
                </c:pt>
                <c:pt idx="186">
                  <c:v>2.271238013809395</c:v>
                </c:pt>
                <c:pt idx="187">
                  <c:v>2.230758050163006</c:v>
                </c:pt>
                <c:pt idx="188">
                  <c:v>2.191635035641405</c:v>
                </c:pt>
                <c:pt idx="189">
                  <c:v>2.153911303770202</c:v>
                </c:pt>
                <c:pt idx="190">
                  <c:v>2.1174138840687</c:v>
                </c:pt>
                <c:pt idx="191">
                  <c:v>2.082287226254097</c:v>
                </c:pt>
                <c:pt idx="192">
                  <c:v>2.048363822886921</c:v>
                </c:pt>
                <c:pt idx="193">
                  <c:v>2.015586422830093</c:v>
                </c:pt>
                <c:pt idx="194">
                  <c:v>1.983993470967543</c:v>
                </c:pt>
                <c:pt idx="195">
                  <c:v>1.953347640132277</c:v>
                </c:pt>
                <c:pt idx="196">
                  <c:v>1.923783565799961</c:v>
                </c:pt>
                <c:pt idx="197">
                  <c:v>1.895249775652953</c:v>
                </c:pt>
                <c:pt idx="198">
                  <c:v>1.867697986784397</c:v>
                </c:pt>
                <c:pt idx="199">
                  <c:v>1.841002000000002</c:v>
                </c:pt>
                <c:pt idx="200">
                  <c:v>1.815204023304441</c:v>
                </c:pt>
                <c:pt idx="201">
                  <c:v>1.790263730788609</c:v>
                </c:pt>
                <c:pt idx="202">
                  <c:v>1.766143165214724</c:v>
                </c:pt>
                <c:pt idx="203">
                  <c:v>1.74280656941247</c:v>
                </c:pt>
                <c:pt idx="204">
                  <c:v>1.72022023176823</c:v>
                </c:pt>
                <c:pt idx="205">
                  <c:v>1.698352344460655</c:v>
                </c:pt>
                <c:pt idx="206">
                  <c:v>1.677241557270667</c:v>
                </c:pt>
                <c:pt idx="207">
                  <c:v>1.656720656329361</c:v>
                </c:pt>
                <c:pt idx="208">
                  <c:v>1.63696464918805</c:v>
                </c:pt>
                <c:pt idx="209">
                  <c:v>1.617746633016181</c:v>
                </c:pt>
                <c:pt idx="210">
                  <c:v>1.599236304118796</c:v>
                </c:pt>
                <c:pt idx="211">
                  <c:v>1.581217735125812</c:v>
                </c:pt>
                <c:pt idx="212">
                  <c:v>1.563855582635407</c:v>
                </c:pt>
                <c:pt idx="213">
                  <c:v>1.547003508278795</c:v>
                </c:pt>
                <c:pt idx="214">
                  <c:v>1.530642547533096</c:v>
                </c:pt>
                <c:pt idx="215">
                  <c:v>1.514869602742674</c:v>
                </c:pt>
                <c:pt idx="216">
                  <c:v>1.499548548272691</c:v>
                </c:pt>
                <c:pt idx="217">
                  <c:v>1.484718780817301</c:v>
                </c:pt>
                <c:pt idx="218">
                  <c:v>1.470362176367373</c:v>
                </c:pt>
                <c:pt idx="219">
                  <c:v>1.456461547660091</c:v>
                </c:pt>
                <c:pt idx="220">
                  <c:v>1.44300058701186</c:v>
                </c:pt>
                <c:pt idx="221">
                  <c:v>1.429911873080394</c:v>
                </c:pt>
                <c:pt idx="222">
                  <c:v>1.417285383398989</c:v>
                </c:pt>
                <c:pt idx="223">
                  <c:v>1.405054374638308</c:v>
                </c:pt>
                <c:pt idx="224">
                  <c:v>1.393205565189306</c:v>
                </c:pt>
                <c:pt idx="225">
                  <c:v>1.381726323013504</c:v>
                </c:pt>
                <c:pt idx="226">
                  <c:v>1.370604628842295</c:v>
                </c:pt>
                <c:pt idx="227">
                  <c:v>1.359829041886574</c:v>
                </c:pt>
                <c:pt idx="228">
                  <c:v>1.349388667862385</c:v>
                </c:pt>
                <c:pt idx="229">
                  <c:v>1.339319439658944</c:v>
                </c:pt>
                <c:pt idx="230">
                  <c:v>1.329518255391832</c:v>
                </c:pt>
                <c:pt idx="231">
                  <c:v>1.320067763833768</c:v>
                </c:pt>
                <c:pt idx="232">
                  <c:v>1.310912729014151</c:v>
                </c:pt>
                <c:pt idx="233">
                  <c:v>1.302088716893473</c:v>
                </c:pt>
                <c:pt idx="234">
                  <c:v>1.293498940116385</c:v>
                </c:pt>
                <c:pt idx="235">
                  <c:v>1.285223337923657</c:v>
                </c:pt>
                <c:pt idx="236">
                  <c:v>1.277210488059872</c:v>
                </c:pt>
                <c:pt idx="237">
                  <c:v>1.269495544595681</c:v>
                </c:pt>
                <c:pt idx="238">
                  <c:v>1.261987050318496</c:v>
                </c:pt>
                <c:pt idx="239">
                  <c:v>1.254762540965344</c:v>
                </c:pt>
                <c:pt idx="240">
                  <c:v>1.247773795303897</c:v>
                </c:pt>
                <c:pt idx="241">
                  <c:v>1.241055552027504</c:v>
                </c:pt>
                <c:pt idx="242">
                  <c:v>1.234561019263457</c:v>
                </c:pt>
                <c:pt idx="243">
                  <c:v>1.22828496227697</c:v>
                </c:pt>
                <c:pt idx="244">
                  <c:v>1.222222381916365</c:v>
                </c:pt>
                <c:pt idx="245">
                  <c:v>1.216407628357559</c:v>
                </c:pt>
                <c:pt idx="246">
                  <c:v>1.21079638610856</c:v>
                </c:pt>
                <c:pt idx="247">
                  <c:v>1.2054228476717</c:v>
                </c:pt>
                <c:pt idx="248">
                  <c:v>1.200205589390728</c:v>
                </c:pt>
                <c:pt idx="249">
                  <c:v>1.195217430210097</c:v>
                </c:pt>
                <c:pt idx="250">
                  <c:v>1.190453822299086</c:v>
                </c:pt>
                <c:pt idx="251">
                  <c:v>1.185835622387989</c:v>
                </c:pt>
                <c:pt idx="252">
                  <c:v>1.181434570478255</c:v>
                </c:pt>
                <c:pt idx="253">
                  <c:v>1.177246754555348</c:v>
                </c:pt>
                <c:pt idx="254">
                  <c:v>1.173195034446037</c:v>
                </c:pt>
                <c:pt idx="255">
                  <c:v>1.169350216715101</c:v>
                </c:pt>
                <c:pt idx="256">
                  <c:v>1.16567264805379</c:v>
                </c:pt>
                <c:pt idx="257">
                  <c:v>1.162195877544664</c:v>
                </c:pt>
                <c:pt idx="258">
                  <c:v>1.158880983283057</c:v>
                </c:pt>
                <c:pt idx="259">
                  <c:v>1.155725682649</c:v>
                </c:pt>
                <c:pt idx="260">
                  <c:v>1.152763426009731</c:v>
                </c:pt>
                <c:pt idx="261">
                  <c:v>1.149920804498803</c:v>
                </c:pt>
                <c:pt idx="262">
                  <c:v>1.147266980452958</c:v>
                </c:pt>
                <c:pt idx="263">
                  <c:v>1.144799742898111</c:v>
                </c:pt>
                <c:pt idx="264">
                  <c:v>1.142446936955471</c:v>
                </c:pt>
                <c:pt idx="265">
                  <c:v>1.14027724942067</c:v>
                </c:pt>
                <c:pt idx="266">
                  <c:v>1.138288897414538</c:v>
                </c:pt>
                <c:pt idx="267">
                  <c:v>1.136410791563872</c:v>
                </c:pt>
                <c:pt idx="268">
                  <c:v>1.134711277122239</c:v>
                </c:pt>
                <c:pt idx="269">
                  <c:v>1.133154416811011</c:v>
                </c:pt>
                <c:pt idx="270">
                  <c:v>1.131773679676609</c:v>
                </c:pt>
                <c:pt idx="271">
                  <c:v>1.130499119720821</c:v>
                </c:pt>
                <c:pt idx="272">
                  <c:v>1.129398823965224</c:v>
                </c:pt>
                <c:pt idx="273">
                  <c:v>1.128437603187175</c:v>
                </c:pt>
                <c:pt idx="274">
                  <c:v>1.127649100575959</c:v>
                </c:pt>
                <c:pt idx="275">
                  <c:v>1.126998456576715</c:v>
                </c:pt>
                <c:pt idx="276">
                  <c:v>1.126485254676033</c:v>
                </c:pt>
                <c:pt idx="277">
                  <c:v>1.126109166755045</c:v>
                </c:pt>
                <c:pt idx="278">
                  <c:v>1.125904120590888</c:v>
                </c:pt>
                <c:pt idx="279">
                  <c:v>1.125801622035101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Middle!$F$1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Middle!$A$2:$A$282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Middle!$F$2:$F$282</c:f>
              <c:numCache>
                <c:formatCode>General</c:formatCode>
                <c:ptCount val="281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5974704"/>
        <c:axId val="-75972384"/>
      </c:scatterChart>
      <c:valAx>
        <c:axId val="-7597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75972384"/>
        <c:crosses val="autoZero"/>
        <c:crossBetween val="midCat"/>
      </c:valAx>
      <c:valAx>
        <c:axId val="-75972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759747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Wiebe</a:t>
            </a:r>
          </a:p>
        </c:rich>
      </c:tx>
      <c:layout>
        <c:manualLayout>
          <c:xMode val="edge"/>
          <c:yMode val="edge"/>
          <c:x val="0.7760301680667"/>
          <c:y val="0.0518256772673734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Middle!$A$98:$A$150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Middle!$G$98:$G$150</c:f>
              <c:numCache>
                <c:formatCode>General</c:formatCode>
                <c:ptCount val="53"/>
                <c:pt idx="0">
                  <c:v>7.81219483216855E-5</c:v>
                </c:pt>
                <c:pt idx="1">
                  <c:v>0.000624804728183714</c:v>
                </c:pt>
                <c:pt idx="2">
                  <c:v>0.00210715183199439</c:v>
                </c:pt>
                <c:pt idx="3">
                  <c:v>0.00498752080731768</c:v>
                </c:pt>
                <c:pt idx="4">
                  <c:v>0.00971809612639163</c:v>
                </c:pt>
                <c:pt idx="5">
                  <c:v>0.016733414723381</c:v>
                </c:pt>
                <c:pt idx="6">
                  <c:v>0.0264410243917905</c:v>
                </c:pt>
                <c:pt idx="7">
                  <c:v>0.0392105608476768</c:v>
                </c:pt>
                <c:pt idx="8">
                  <c:v>0.0553616517486969</c:v>
                </c:pt>
                <c:pt idx="9">
                  <c:v>0.0751511867837952</c:v>
                </c:pt>
                <c:pt idx="10">
                  <c:v>0.0987606208235096</c:v>
                </c:pt>
                <c:pt idx="11">
                  <c:v>0.126284088311966</c:v>
                </c:pt>
                <c:pt idx="12">
                  <c:v>0.157718186188659</c:v>
                </c:pt>
                <c:pt idx="13">
                  <c:v>0.192954313862114</c:v>
                </c:pt>
                <c:pt idx="14">
                  <c:v>0.231774427678746</c:v>
                </c:pt>
                <c:pt idx="15">
                  <c:v>0.273850962926309</c:v>
                </c:pt>
                <c:pt idx="16">
                  <c:v>0.318751493295173</c:v>
                </c:pt>
                <c:pt idx="17">
                  <c:v>0.365948438141932</c:v>
                </c:pt>
                <c:pt idx="18">
                  <c:v>0.414833803197541</c:v>
                </c:pt>
                <c:pt idx="19">
                  <c:v>0.46473857148101</c:v>
                </c:pt>
                <c:pt idx="20">
                  <c:v>0.514955977925584</c:v>
                </c:pt>
                <c:pt idx="21">
                  <c:v>0.564767540076265</c:v>
                </c:pt>
                <c:pt idx="22">
                  <c:v>0.613470417721484</c:v>
                </c:pt>
                <c:pt idx="23">
                  <c:v>0.660404474355061</c:v>
                </c:pt>
                <c:pt idx="24">
                  <c:v>0.704977343825557</c:v>
                </c:pt>
                <c:pt idx="25">
                  <c:v>0.746685885230609</c:v>
                </c:pt>
                <c:pt idx="26">
                  <c:v>0.785132640759171</c:v>
                </c:pt>
                <c:pt idx="27">
                  <c:v>0.820036279286888</c:v>
                </c:pt>
                <c:pt idx="28">
                  <c:v>0.851235479869846</c:v>
                </c:pt>
                <c:pt idx="29">
                  <c:v>0.878686236153373</c:v>
                </c:pt>
                <c:pt idx="30">
                  <c:v>0.902453088685236</c:v>
                </c:pt>
                <c:pt idx="31">
                  <c:v>0.9226952595567</c:v>
                </c:pt>
                <c:pt idx="32">
                  <c:v>0.939649021933505</c:v>
                </c:pt>
                <c:pt idx="33">
                  <c:v>0.953607849299611</c:v>
                </c:pt>
                <c:pt idx="34">
                  <c:v>0.964901938396262</c:v>
                </c:pt>
                <c:pt idx="35">
                  <c:v>0.973878590146082</c:v>
                </c:pt>
                <c:pt idx="36">
                  <c:v>0.980884688674637</c:v>
                </c:pt>
                <c:pt idx="37">
                  <c:v>0.986252179822739</c:v>
                </c:pt>
                <c:pt idx="38">
                  <c:v>0.990287065955301</c:v>
                </c:pt>
                <c:pt idx="39">
                  <c:v>0.993262053000914</c:v>
                </c:pt>
                <c:pt idx="40">
                  <c:v>0.995412651657484</c:v>
                </c:pt>
                <c:pt idx="41">
                  <c:v>0.996936278728275</c:v>
                </c:pt>
                <c:pt idx="42">
                  <c:v>0.99799374278534</c:v>
                </c:pt>
                <c:pt idx="43">
                  <c:v>0.99871243185671</c:v>
                </c:pt>
                <c:pt idx="44">
                  <c:v>0.999190537916216</c:v>
                </c:pt>
                <c:pt idx="45">
                  <c:v>0.999501733259081</c:v>
                </c:pt>
                <c:pt idx="46">
                  <c:v>0.999699833091094</c:v>
                </c:pt>
                <c:pt idx="47">
                  <c:v>0.999823113097757</c:v>
                </c:pt>
                <c:pt idx="48">
                  <c:v>0.999898080586941</c:v>
                </c:pt>
                <c:pt idx="49">
                  <c:v>0.99994260911126</c:v>
                </c:pt>
                <c:pt idx="50">
                  <c:v>0.999968431771646</c:v>
                </c:pt>
                <c:pt idx="51">
                  <c:v>0.999983045885326</c:v>
                </c:pt>
                <c:pt idx="52">
                  <c:v>0.999991113840686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41072"/>
        <c:axId val="18542848"/>
      </c:scatterChart>
      <c:scatterChart>
        <c:scatterStyle val="smoothMarker"/>
        <c:varyColors val="0"/>
        <c:ser>
          <c:idx val="1"/>
          <c:order val="1"/>
          <c:marker>
            <c:symbol val="none"/>
          </c:marker>
          <c:xVal>
            <c:numRef>
              <c:f>Middle!$A$98:$A$150</c:f>
              <c:numCache>
                <c:formatCode>General</c:formatCode>
                <c:ptCount val="53"/>
                <c:pt idx="0">
                  <c:v>-4.0</c:v>
                </c:pt>
                <c:pt idx="1">
                  <c:v>-3.0</c:v>
                </c:pt>
                <c:pt idx="2">
                  <c:v>-2.0</c:v>
                </c:pt>
                <c:pt idx="3">
                  <c:v>-1.0</c:v>
                </c:pt>
                <c:pt idx="4">
                  <c:v>0.0</c:v>
                </c:pt>
                <c:pt idx="5">
                  <c:v>1.0</c:v>
                </c:pt>
                <c:pt idx="6">
                  <c:v>2.0</c:v>
                </c:pt>
                <c:pt idx="7">
                  <c:v>3.0</c:v>
                </c:pt>
                <c:pt idx="8">
                  <c:v>4.0</c:v>
                </c:pt>
                <c:pt idx="9">
                  <c:v>5.0</c:v>
                </c:pt>
                <c:pt idx="10">
                  <c:v>6.0</c:v>
                </c:pt>
                <c:pt idx="11">
                  <c:v>7.0</c:v>
                </c:pt>
                <c:pt idx="12">
                  <c:v>8.0</c:v>
                </c:pt>
                <c:pt idx="13">
                  <c:v>9.0</c:v>
                </c:pt>
                <c:pt idx="14">
                  <c:v>10.0</c:v>
                </c:pt>
                <c:pt idx="15">
                  <c:v>11.0</c:v>
                </c:pt>
                <c:pt idx="16">
                  <c:v>12.0</c:v>
                </c:pt>
                <c:pt idx="17">
                  <c:v>13.0</c:v>
                </c:pt>
                <c:pt idx="18">
                  <c:v>14.0</c:v>
                </c:pt>
                <c:pt idx="19">
                  <c:v>15.0</c:v>
                </c:pt>
                <c:pt idx="20">
                  <c:v>16.0</c:v>
                </c:pt>
                <c:pt idx="21">
                  <c:v>17.0</c:v>
                </c:pt>
                <c:pt idx="22">
                  <c:v>18.0</c:v>
                </c:pt>
                <c:pt idx="23">
                  <c:v>19.0</c:v>
                </c:pt>
                <c:pt idx="24">
                  <c:v>20.0</c:v>
                </c:pt>
                <c:pt idx="25">
                  <c:v>21.0</c:v>
                </c:pt>
                <c:pt idx="26">
                  <c:v>22.0</c:v>
                </c:pt>
                <c:pt idx="27">
                  <c:v>23.0</c:v>
                </c:pt>
                <c:pt idx="28">
                  <c:v>24.0</c:v>
                </c:pt>
                <c:pt idx="29">
                  <c:v>25.0</c:v>
                </c:pt>
                <c:pt idx="30">
                  <c:v>26.0</c:v>
                </c:pt>
                <c:pt idx="31">
                  <c:v>27.0</c:v>
                </c:pt>
                <c:pt idx="32">
                  <c:v>28.0</c:v>
                </c:pt>
                <c:pt idx="33">
                  <c:v>29.0</c:v>
                </c:pt>
                <c:pt idx="34">
                  <c:v>30.0</c:v>
                </c:pt>
                <c:pt idx="35">
                  <c:v>31.0</c:v>
                </c:pt>
                <c:pt idx="36">
                  <c:v>32.0</c:v>
                </c:pt>
                <c:pt idx="37">
                  <c:v>33.0</c:v>
                </c:pt>
                <c:pt idx="38">
                  <c:v>34.0</c:v>
                </c:pt>
                <c:pt idx="39">
                  <c:v>35.0</c:v>
                </c:pt>
                <c:pt idx="40">
                  <c:v>36.0</c:v>
                </c:pt>
                <c:pt idx="41">
                  <c:v>37.0</c:v>
                </c:pt>
                <c:pt idx="42">
                  <c:v>38.0</c:v>
                </c:pt>
                <c:pt idx="43">
                  <c:v>39.0</c:v>
                </c:pt>
                <c:pt idx="44">
                  <c:v>40.0</c:v>
                </c:pt>
                <c:pt idx="45">
                  <c:v>41.0</c:v>
                </c:pt>
                <c:pt idx="46">
                  <c:v>42.0</c:v>
                </c:pt>
                <c:pt idx="47">
                  <c:v>43.0</c:v>
                </c:pt>
                <c:pt idx="48">
                  <c:v>44.0</c:v>
                </c:pt>
                <c:pt idx="49">
                  <c:v>45.0</c:v>
                </c:pt>
                <c:pt idx="50">
                  <c:v>46.0</c:v>
                </c:pt>
                <c:pt idx="51">
                  <c:v>47.0</c:v>
                </c:pt>
                <c:pt idx="52">
                  <c:v>48.0</c:v>
                </c:pt>
              </c:numCache>
            </c:numRef>
          </c:xVal>
          <c:yVal>
            <c:numRef>
              <c:f>Middle!$H$98:$H$150</c:f>
              <c:numCache>
                <c:formatCode>General</c:formatCode>
                <c:ptCount val="53"/>
                <c:pt idx="0">
                  <c:v>0.000546682779862029</c:v>
                </c:pt>
                <c:pt idx="1">
                  <c:v>0.00148234710381068</c:v>
                </c:pt>
                <c:pt idx="2">
                  <c:v>0.00288036897532329</c:v>
                </c:pt>
                <c:pt idx="3">
                  <c:v>0.00473057531907395</c:v>
                </c:pt>
                <c:pt idx="4">
                  <c:v>0.00701531859698934</c:v>
                </c:pt>
                <c:pt idx="5">
                  <c:v>0.00970760966840955</c:v>
                </c:pt>
                <c:pt idx="6">
                  <c:v>0.0127695364558863</c:v>
                </c:pt>
                <c:pt idx="7">
                  <c:v>0.0161510909010201</c:v>
                </c:pt>
                <c:pt idx="8">
                  <c:v>0.0197895350350983</c:v>
                </c:pt>
                <c:pt idx="9">
                  <c:v>0.0236094340397145</c:v>
                </c:pt>
                <c:pt idx="10">
                  <c:v>0.0275234674884559</c:v>
                </c:pt>
                <c:pt idx="11">
                  <c:v>0.0314340978766938</c:v>
                </c:pt>
                <c:pt idx="12">
                  <c:v>0.0352361276734544</c:v>
                </c:pt>
                <c:pt idx="13">
                  <c:v>0.0388201138166324</c:v>
                </c:pt>
                <c:pt idx="14">
                  <c:v>0.0420765352475629</c:v>
                </c:pt>
                <c:pt idx="15">
                  <c:v>0.0449005303688636</c:v>
                </c:pt>
                <c:pt idx="16">
                  <c:v>0.0471969448467596</c:v>
                </c:pt>
                <c:pt idx="17">
                  <c:v>0.048885365055609</c:v>
                </c:pt>
                <c:pt idx="18">
                  <c:v>0.0499047682834682</c:v>
                </c:pt>
                <c:pt idx="19">
                  <c:v>0.0502174064445746</c:v>
                </c:pt>
                <c:pt idx="20">
                  <c:v>0.0498115621506805</c:v>
                </c:pt>
                <c:pt idx="21">
                  <c:v>0.0487028776452192</c:v>
                </c:pt>
                <c:pt idx="22">
                  <c:v>0.0469340566335768</c:v>
                </c:pt>
                <c:pt idx="23">
                  <c:v>0.0445728694704962</c:v>
                </c:pt>
                <c:pt idx="24">
                  <c:v>0.0417085414050524</c:v>
                </c:pt>
                <c:pt idx="25">
                  <c:v>0.0384467555285614</c:v>
                </c:pt>
                <c:pt idx="26">
                  <c:v>0.0349036385277168</c:v>
                </c:pt>
                <c:pt idx="27">
                  <c:v>0.0311992005829579</c:v>
                </c:pt>
                <c:pt idx="28">
                  <c:v>0.0274507562835275</c:v>
                </c:pt>
                <c:pt idx="29">
                  <c:v>0.0237668525318632</c:v>
                </c:pt>
                <c:pt idx="30">
                  <c:v>0.020242170871464</c:v>
                </c:pt>
                <c:pt idx="31">
                  <c:v>0.0169537623768049</c:v>
                </c:pt>
                <c:pt idx="32">
                  <c:v>0.0139588273661062</c:v>
                </c:pt>
                <c:pt idx="33">
                  <c:v>0.0112940890966505</c:v>
                </c:pt>
                <c:pt idx="34">
                  <c:v>0.00897665174981987</c:v>
                </c:pt>
                <c:pt idx="35">
                  <c:v>0.0070060985285556</c:v>
                </c:pt>
                <c:pt idx="36">
                  <c:v>0.00536749114810142</c:v>
                </c:pt>
                <c:pt idx="37">
                  <c:v>0.00403488613256209</c:v>
                </c:pt>
                <c:pt idx="38">
                  <c:v>0.00297498704561361</c:v>
                </c:pt>
                <c:pt idx="39">
                  <c:v>0.00215059865656941</c:v>
                </c:pt>
                <c:pt idx="40">
                  <c:v>0.00152362707079146</c:v>
                </c:pt>
                <c:pt idx="41">
                  <c:v>0.00105746405706419</c:v>
                </c:pt>
                <c:pt idx="42">
                  <c:v>0.000718689071370737</c:v>
                </c:pt>
                <c:pt idx="43">
                  <c:v>0.000478106059505823</c:v>
                </c:pt>
                <c:pt idx="44">
                  <c:v>0.000311195342864945</c:v>
                </c:pt>
                <c:pt idx="45">
                  <c:v>0.000198099832012688</c:v>
                </c:pt>
                <c:pt idx="46">
                  <c:v>0.000123280006663617</c:v>
                </c:pt>
                <c:pt idx="47">
                  <c:v>7.49674891838969E-5</c:v>
                </c:pt>
                <c:pt idx="48">
                  <c:v>4.45285243192428E-5</c:v>
                </c:pt>
                <c:pt idx="49">
                  <c:v>2.58226603856437E-5</c:v>
                </c:pt>
                <c:pt idx="50">
                  <c:v>1.46141136803113E-5</c:v>
                </c:pt>
                <c:pt idx="51">
                  <c:v>8.06795535990279E-6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47728"/>
        <c:axId val="18545408"/>
      </c:scatterChart>
      <c:valAx>
        <c:axId val="18541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542848"/>
        <c:crosses val="autoZero"/>
        <c:crossBetween val="midCat"/>
      </c:valAx>
      <c:valAx>
        <c:axId val="18542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541072"/>
        <c:crosses val="autoZero"/>
        <c:crossBetween val="midCat"/>
      </c:valAx>
      <c:valAx>
        <c:axId val="185454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8547728"/>
        <c:crosses val="max"/>
        <c:crossBetween val="midCat"/>
      </c:valAx>
      <c:valAx>
        <c:axId val="18547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5454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Temperatures</a:t>
            </a:r>
          </a:p>
        </c:rich>
      </c:tx>
      <c:layout>
        <c:manualLayout>
          <c:xMode val="edge"/>
          <c:yMode val="edge"/>
          <c:x val="0.592869980090756"/>
          <c:y val="0.053120849933598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Middle!$K$1</c:f>
              <c:strCache>
                <c:ptCount val="1"/>
                <c:pt idx="0">
                  <c:v>Temp</c:v>
                </c:pt>
              </c:strCache>
            </c:strRef>
          </c:tx>
          <c:marker>
            <c:symbol val="none"/>
          </c:marker>
          <c:xVal>
            <c:numRef>
              <c:f>Middle!$A$2:$A$282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Middle!$K$2:$K$282</c:f>
              <c:numCache>
                <c:formatCode>General</c:formatCode>
                <c:ptCount val="281"/>
                <c:pt idx="0">
                  <c:v>384.5272593289629</c:v>
                </c:pt>
                <c:pt idx="1">
                  <c:v>385.9987430503953</c:v>
                </c:pt>
                <c:pt idx="2">
                  <c:v>387.5197488426597</c:v>
                </c:pt>
                <c:pt idx="3">
                  <c:v>389.0788787320238</c:v>
                </c:pt>
                <c:pt idx="4">
                  <c:v>390.677503056993</c:v>
                </c:pt>
                <c:pt idx="5">
                  <c:v>392.2801733730121</c:v>
                </c:pt>
                <c:pt idx="6">
                  <c:v>393.9519414544458</c:v>
                </c:pt>
                <c:pt idx="7">
                  <c:v>395.6483510136409</c:v>
                </c:pt>
                <c:pt idx="8">
                  <c:v>397.3844960382204</c:v>
                </c:pt>
                <c:pt idx="9">
                  <c:v>399.1815688885089</c:v>
                </c:pt>
                <c:pt idx="10">
                  <c:v>400.987102716852</c:v>
                </c:pt>
                <c:pt idx="11">
                  <c:v>402.8516536477627</c:v>
                </c:pt>
                <c:pt idx="12">
                  <c:v>404.74147524348</c:v>
                </c:pt>
                <c:pt idx="13">
                  <c:v>406.6941493504714</c:v>
                </c:pt>
                <c:pt idx="14">
                  <c:v>408.6964155030777</c:v>
                </c:pt>
                <c:pt idx="15">
                  <c:v>410.7282556974567</c:v>
                </c:pt>
                <c:pt idx="16">
                  <c:v>412.807149337725</c:v>
                </c:pt>
                <c:pt idx="17">
                  <c:v>414.934945445341</c:v>
                </c:pt>
                <c:pt idx="18">
                  <c:v>417.1369944718999</c:v>
                </c:pt>
                <c:pt idx="19">
                  <c:v>419.3513760116883</c:v>
                </c:pt>
                <c:pt idx="20">
                  <c:v>421.6138137513583</c:v>
                </c:pt>
                <c:pt idx="21">
                  <c:v>423.9759985078422</c:v>
                </c:pt>
                <c:pt idx="22">
                  <c:v>426.3290890207979</c:v>
                </c:pt>
                <c:pt idx="23">
                  <c:v>428.7809269618098</c:v>
                </c:pt>
                <c:pt idx="24">
                  <c:v>431.2973687716678</c:v>
                </c:pt>
                <c:pt idx="25">
                  <c:v>433.826827530809</c:v>
                </c:pt>
                <c:pt idx="26">
                  <c:v>436.4376631178306</c:v>
                </c:pt>
                <c:pt idx="27">
                  <c:v>439.1128407851367</c:v>
                </c:pt>
                <c:pt idx="28">
                  <c:v>441.8551842731878</c:v>
                </c:pt>
                <c:pt idx="29">
                  <c:v>444.6377135031341</c:v>
                </c:pt>
                <c:pt idx="30">
                  <c:v>447.5147833022344</c:v>
                </c:pt>
                <c:pt idx="31">
                  <c:v>450.4051089723629</c:v>
                </c:pt>
                <c:pt idx="32">
                  <c:v>453.4197817145339</c:v>
                </c:pt>
                <c:pt idx="33">
                  <c:v>456.4840026664996</c:v>
                </c:pt>
                <c:pt idx="34">
                  <c:v>459.5901660181815</c:v>
                </c:pt>
                <c:pt idx="35">
                  <c:v>462.7997640955272</c:v>
                </c:pt>
                <c:pt idx="36">
                  <c:v>466.0559354525637</c:v>
                </c:pt>
                <c:pt idx="37">
                  <c:v>469.423790951094</c:v>
                </c:pt>
                <c:pt idx="38">
                  <c:v>472.8435239070456</c:v>
                </c:pt>
                <c:pt idx="39">
                  <c:v>476.3450269716737</c:v>
                </c:pt>
                <c:pt idx="40">
                  <c:v>479.931880304506</c:v>
                </c:pt>
                <c:pt idx="41">
                  <c:v>483.5663238575935</c:v>
                </c:pt>
                <c:pt idx="42">
                  <c:v>487.3229472355724</c:v>
                </c:pt>
                <c:pt idx="43">
                  <c:v>491.1763372565292</c:v>
                </c:pt>
                <c:pt idx="44">
                  <c:v>495.0855035161091</c:v>
                </c:pt>
                <c:pt idx="45">
                  <c:v>499.0854908201626</c:v>
                </c:pt>
                <c:pt idx="46">
                  <c:v>503.1315268450318</c:v>
                </c:pt>
                <c:pt idx="47">
                  <c:v>507.3598659631051</c:v>
                </c:pt>
                <c:pt idx="48">
                  <c:v>511.6035601369628</c:v>
                </c:pt>
                <c:pt idx="49">
                  <c:v>515.9903222259434</c:v>
                </c:pt>
                <c:pt idx="50">
                  <c:v>520.4326944230668</c:v>
                </c:pt>
                <c:pt idx="51">
                  <c:v>525.0292366358572</c:v>
                </c:pt>
                <c:pt idx="52">
                  <c:v>529.6272985919186</c:v>
                </c:pt>
                <c:pt idx="53">
                  <c:v>534.4326728528188</c:v>
                </c:pt>
                <c:pt idx="54">
                  <c:v>539.2398567283474</c:v>
                </c:pt>
                <c:pt idx="55">
                  <c:v>544.2036445232255</c:v>
                </c:pt>
                <c:pt idx="56">
                  <c:v>549.2147754140752</c:v>
                </c:pt>
                <c:pt idx="57">
                  <c:v>554.3927965459394</c:v>
                </c:pt>
                <c:pt idx="58">
                  <c:v>559.6202436970082</c:v>
                </c:pt>
                <c:pt idx="59">
                  <c:v>565.0256940551102</c:v>
                </c:pt>
                <c:pt idx="60">
                  <c:v>570.403245674802</c:v>
                </c:pt>
                <c:pt idx="61">
                  <c:v>575.9423909606636</c:v>
                </c:pt>
                <c:pt idx="62">
                  <c:v>581.5892288057968</c:v>
                </c:pt>
                <c:pt idx="63">
                  <c:v>587.2566124495017</c:v>
                </c:pt>
                <c:pt idx="64">
                  <c:v>593.0960188515304</c:v>
                </c:pt>
                <c:pt idx="65">
                  <c:v>598.9501239907034</c:v>
                </c:pt>
                <c:pt idx="66">
                  <c:v>604.8819121927195</c:v>
                </c:pt>
                <c:pt idx="67">
                  <c:v>610.993051150125</c:v>
                </c:pt>
                <c:pt idx="68">
                  <c:v>617.1055380262775</c:v>
                </c:pt>
                <c:pt idx="69">
                  <c:v>623.1761436933601</c:v>
                </c:pt>
                <c:pt idx="70">
                  <c:v>629.3901214123667</c:v>
                </c:pt>
                <c:pt idx="71">
                  <c:v>635.663338700912</c:v>
                </c:pt>
                <c:pt idx="72">
                  <c:v>641.9900654706632</c:v>
                </c:pt>
                <c:pt idx="73">
                  <c:v>648.2314578387446</c:v>
                </c:pt>
                <c:pt idx="74">
                  <c:v>654.4645539744193</c:v>
                </c:pt>
                <c:pt idx="75">
                  <c:v>660.819035516895</c:v>
                </c:pt>
                <c:pt idx="76">
                  <c:v>667.0399670019133</c:v>
                </c:pt>
                <c:pt idx="77">
                  <c:v>673.2119678948109</c:v>
                </c:pt>
                <c:pt idx="78">
                  <c:v>679.3179326440647</c:v>
                </c:pt>
                <c:pt idx="79">
                  <c:v>685.3394396152036</c:v>
                </c:pt>
                <c:pt idx="80">
                  <c:v>691.2567730193537</c:v>
                </c:pt>
                <c:pt idx="81">
                  <c:v>697.0489703535217</c:v>
                </c:pt>
                <c:pt idx="82">
                  <c:v>702.5089490254885</c:v>
                </c:pt>
                <c:pt idx="83">
                  <c:v>707.9260862463812</c:v>
                </c:pt>
                <c:pt idx="84">
                  <c:v>713.1455518667896</c:v>
                </c:pt>
                <c:pt idx="85">
                  <c:v>718.1426318560892</c:v>
                </c:pt>
                <c:pt idx="86">
                  <c:v>722.4731591197254</c:v>
                </c:pt>
                <c:pt idx="87">
                  <c:v>727.0394453962027</c:v>
                </c:pt>
                <c:pt idx="88">
                  <c:v>730.7093825080476</c:v>
                </c:pt>
                <c:pt idx="89">
                  <c:v>734.3664617263792</c:v>
                </c:pt>
                <c:pt idx="90">
                  <c:v>737.670799945328</c:v>
                </c:pt>
                <c:pt idx="91">
                  <c:v>740.129339719155</c:v>
                </c:pt>
                <c:pt idx="92">
                  <c:v>742.5321346801751</c:v>
                </c:pt>
                <c:pt idx="93">
                  <c:v>744.2772908419581</c:v>
                </c:pt>
                <c:pt idx="94">
                  <c:v>745.5242158668042</c:v>
                </c:pt>
                <c:pt idx="95">
                  <c:v>746.5106345018546</c:v>
                </c:pt>
                <c:pt idx="96">
                  <c:v>746.5468358350657</c:v>
                </c:pt>
                <c:pt idx="97">
                  <c:v>746.5014204369713</c:v>
                </c:pt>
                <c:pt idx="98">
                  <c:v>745.7511099092119</c:v>
                </c:pt>
                <c:pt idx="99">
                  <c:v>744.4888961251081</c:v>
                </c:pt>
                <c:pt idx="100">
                  <c:v>742.7249831634481</c:v>
                </c:pt>
                <c:pt idx="101">
                  <c:v>740.473652217445</c:v>
                </c:pt>
                <c:pt idx="102">
                  <c:v>737.7529257387629</c:v>
                </c:pt>
                <c:pt idx="103">
                  <c:v>734.82902248655</c:v>
                </c:pt>
                <c:pt idx="104">
                  <c:v>731.0497963402676</c:v>
                </c:pt>
                <c:pt idx="105">
                  <c:v>727.2962070217774</c:v>
                </c:pt>
                <c:pt idx="106">
                  <c:v>722.9871395103212</c:v>
                </c:pt>
                <c:pt idx="107">
                  <c:v>718.3351895507464</c:v>
                </c:pt>
                <c:pt idx="108">
                  <c:v>713.5940446693344</c:v>
                </c:pt>
                <c:pt idx="109">
                  <c:v>708.1748364444522</c:v>
                </c:pt>
                <c:pt idx="110">
                  <c:v>702.886780769264</c:v>
                </c:pt>
                <c:pt idx="111">
                  <c:v>697.4128652503993</c:v>
                </c:pt>
                <c:pt idx="112">
                  <c:v>691.3758699353687</c:v>
                </c:pt>
                <c:pt idx="113">
                  <c:v>685.7171322487705</c:v>
                </c:pt>
                <c:pt idx="114">
                  <c:v>679.4137383091433</c:v>
                </c:pt>
                <c:pt idx="115">
                  <c:v>673.3213478132012</c:v>
                </c:pt>
                <c:pt idx="116">
                  <c:v>667.1600314053505</c:v>
                </c:pt>
                <c:pt idx="117">
                  <c:v>660.9473535740932</c:v>
                </c:pt>
                <c:pt idx="118">
                  <c:v>654.5361229739657</c:v>
                </c:pt>
                <c:pt idx="119">
                  <c:v>648.2381742473224</c:v>
                </c:pt>
                <c:pt idx="120">
                  <c:v>641.9361109236129</c:v>
                </c:pt>
                <c:pt idx="121">
                  <c:v>635.6420692340139</c:v>
                </c:pt>
                <c:pt idx="122">
                  <c:v>629.3669740739073</c:v>
                </c:pt>
                <c:pt idx="123">
                  <c:v>623.120604445213</c:v>
                </c:pt>
                <c:pt idx="124">
                  <c:v>616.9116630283562</c:v>
                </c:pt>
                <c:pt idx="125">
                  <c:v>610.872474341559</c:v>
                </c:pt>
                <c:pt idx="126">
                  <c:v>604.782663208235</c:v>
                </c:pt>
                <c:pt idx="127">
                  <c:v>598.7486771463902</c:v>
                </c:pt>
                <c:pt idx="128">
                  <c:v>592.8863512664612</c:v>
                </c:pt>
                <c:pt idx="129">
                  <c:v>587.1048934042498</c:v>
                </c:pt>
                <c:pt idx="130">
                  <c:v>581.4058718320938</c:v>
                </c:pt>
                <c:pt idx="131">
                  <c:v>575.6922448079929</c:v>
                </c:pt>
                <c:pt idx="132">
                  <c:v>570.1438021344984</c:v>
                </c:pt>
                <c:pt idx="133">
                  <c:v>564.7726248408283</c:v>
                </c:pt>
                <c:pt idx="134">
                  <c:v>559.4135217152472</c:v>
                </c:pt>
                <c:pt idx="135">
                  <c:v>554.1396596756481</c:v>
                </c:pt>
                <c:pt idx="136">
                  <c:v>549.0317523305011</c:v>
                </c:pt>
                <c:pt idx="137">
                  <c:v>543.9422434666678</c:v>
                </c:pt>
                <c:pt idx="138">
                  <c:v>539.0107577897486</c:v>
                </c:pt>
                <c:pt idx="139">
                  <c:v>534.1725747437608</c:v>
                </c:pt>
                <c:pt idx="140">
                  <c:v>529.355946453193</c:v>
                </c:pt>
                <c:pt idx="141">
                  <c:v>524.7525075171248</c:v>
                </c:pt>
                <c:pt idx="142">
                  <c:v>520.182277260578</c:v>
                </c:pt>
                <c:pt idx="143">
                  <c:v>515.7595992109362</c:v>
                </c:pt>
                <c:pt idx="144">
                  <c:v>511.3690326727244</c:v>
                </c:pt>
                <c:pt idx="145">
                  <c:v>507.1170251244871</c:v>
                </c:pt>
                <c:pt idx="146">
                  <c:v>502.8960069518664</c:v>
                </c:pt>
                <c:pt idx="147">
                  <c:v>498.8596859178682</c:v>
                </c:pt>
                <c:pt idx="148">
                  <c:v>494.8090185350394</c:v>
                </c:pt>
                <c:pt idx="149">
                  <c:v>490.9311895792086</c:v>
                </c:pt>
                <c:pt idx="150">
                  <c:v>487.0894604201257</c:v>
                </c:pt>
                <c:pt idx="151">
                  <c:v>483.3698280627536</c:v>
                </c:pt>
                <c:pt idx="152">
                  <c:v>479.6836520193337</c:v>
                </c:pt>
                <c:pt idx="153">
                  <c:v>476.156495739239</c:v>
                </c:pt>
                <c:pt idx="154">
                  <c:v>472.6242206993876</c:v>
                </c:pt>
                <c:pt idx="155">
                  <c:v>469.1983874665309</c:v>
                </c:pt>
                <c:pt idx="156">
                  <c:v>465.8419331446557</c:v>
                </c:pt>
                <c:pt idx="157">
                  <c:v>462.5922154758086</c:v>
                </c:pt>
                <c:pt idx="158">
                  <c:v>459.4138496610354</c:v>
                </c:pt>
                <c:pt idx="159">
                  <c:v>456.2665301952517</c:v>
                </c:pt>
                <c:pt idx="160">
                  <c:v>453.2153161898585</c:v>
                </c:pt>
                <c:pt idx="161">
                  <c:v>450.2280225478899</c:v>
                </c:pt>
                <c:pt idx="162">
                  <c:v>447.3022902411265</c:v>
                </c:pt>
                <c:pt idx="163">
                  <c:v>444.4695268698319</c:v>
                </c:pt>
                <c:pt idx="164">
                  <c:v>441.6670796335098</c:v>
                </c:pt>
                <c:pt idx="165">
                  <c:v>438.951412498642</c:v>
                </c:pt>
                <c:pt idx="166">
                  <c:v>436.2632285594586</c:v>
                </c:pt>
                <c:pt idx="167">
                  <c:v>433.6562360015907</c:v>
                </c:pt>
                <c:pt idx="168">
                  <c:v>431.1334370466978</c:v>
                </c:pt>
                <c:pt idx="169">
                  <c:v>428.6107442421433</c:v>
                </c:pt>
                <c:pt idx="170">
                  <c:v>426.1896256347187</c:v>
                </c:pt>
                <c:pt idx="171">
                  <c:v>423.7949509903067</c:v>
                </c:pt>
                <c:pt idx="172">
                  <c:v>421.4740860966481</c:v>
                </c:pt>
                <c:pt idx="173">
                  <c:v>419.2034513219054</c:v>
                </c:pt>
                <c:pt idx="174">
                  <c:v>416.9811790585366</c:v>
                </c:pt>
                <c:pt idx="175">
                  <c:v>414.780310123668</c:v>
                </c:pt>
                <c:pt idx="176">
                  <c:v>412.6689224260184</c:v>
                </c:pt>
                <c:pt idx="177">
                  <c:v>410.6057245227102</c:v>
                </c:pt>
                <c:pt idx="178">
                  <c:v>408.5416369214161</c:v>
                </c:pt>
                <c:pt idx="179">
                  <c:v>406.5826642421018</c:v>
                </c:pt>
                <c:pt idx="180">
                  <c:v>404.6261769581415</c:v>
                </c:pt>
                <c:pt idx="181">
                  <c:v>402.7070000982291</c:v>
                </c:pt>
                <c:pt idx="182">
                  <c:v>400.8675476404622</c:v>
                </c:pt>
                <c:pt idx="183">
                  <c:v>399.0500951684205</c:v>
                </c:pt>
                <c:pt idx="184">
                  <c:v>397.2702874297654</c:v>
                </c:pt>
                <c:pt idx="185">
                  <c:v>395.5268505130648</c:v>
                </c:pt>
                <c:pt idx="186">
                  <c:v>393.8388280031471</c:v>
                </c:pt>
                <c:pt idx="187">
                  <c:v>392.1888256163481</c:v>
                </c:pt>
                <c:pt idx="188">
                  <c:v>390.5559840613171</c:v>
                </c:pt>
                <c:pt idx="189">
                  <c:v>388.9739321891185</c:v>
                </c:pt>
                <c:pt idx="190">
                  <c:v>387.4074126473619</c:v>
                </c:pt>
                <c:pt idx="191">
                  <c:v>385.9075721445275</c:v>
                </c:pt>
                <c:pt idx="192">
                  <c:v>384.4255634598608</c:v>
                </c:pt>
                <c:pt idx="193">
                  <c:v>382.9747570188944</c:v>
                </c:pt>
                <c:pt idx="194">
                  <c:v>381.5719019187914</c:v>
                </c:pt>
                <c:pt idx="195">
                  <c:v>380.16705324545</c:v>
                </c:pt>
                <c:pt idx="196">
                  <c:v>378.8212869179868</c:v>
                </c:pt>
                <c:pt idx="197">
                  <c:v>377.5066160666802</c:v>
                </c:pt>
                <c:pt idx="198">
                  <c:v>376.2220800818976</c:v>
                </c:pt>
                <c:pt idx="199">
                  <c:v>374.9502926116641</c:v>
                </c:pt>
                <c:pt idx="200">
                  <c:v>373.7196447943375</c:v>
                </c:pt>
                <c:pt idx="201">
                  <c:v>372.5165967895064</c:v>
                </c:pt>
                <c:pt idx="202">
                  <c:v>371.3403449663365</c:v>
                </c:pt>
                <c:pt idx="203">
                  <c:v>370.190120792114</c:v>
                </c:pt>
                <c:pt idx="204">
                  <c:v>369.065188910696</c:v>
                </c:pt>
                <c:pt idx="205">
                  <c:v>367.9648453490726</c:v>
                </c:pt>
                <c:pt idx="206">
                  <c:v>366.9034407542351</c:v>
                </c:pt>
                <c:pt idx="207">
                  <c:v>365.838833466537</c:v>
                </c:pt>
                <c:pt idx="208">
                  <c:v>364.8376184687655</c:v>
                </c:pt>
                <c:pt idx="209">
                  <c:v>363.8212812545788</c:v>
                </c:pt>
                <c:pt idx="210">
                  <c:v>362.8661627729992</c:v>
                </c:pt>
                <c:pt idx="211">
                  <c:v>361.8955990293157</c:v>
                </c:pt>
                <c:pt idx="212">
                  <c:v>360.9842403513064</c:v>
                </c:pt>
                <c:pt idx="213">
                  <c:v>360.0710317703092</c:v>
                </c:pt>
                <c:pt idx="214">
                  <c:v>359.1770012078521</c:v>
                </c:pt>
                <c:pt idx="215">
                  <c:v>358.3288761915863</c:v>
                </c:pt>
                <c:pt idx="216">
                  <c:v>357.4780996621948</c:v>
                </c:pt>
                <c:pt idx="217">
                  <c:v>356.6583948350375</c:v>
                </c:pt>
                <c:pt idx="218">
                  <c:v>355.8589809483298</c:v>
                </c:pt>
                <c:pt idx="219">
                  <c:v>355.079396855076</c:v>
                </c:pt>
                <c:pt idx="220">
                  <c:v>354.319200037197</c:v>
                </c:pt>
                <c:pt idx="221">
                  <c:v>353.5651228114357</c:v>
                </c:pt>
                <c:pt idx="222">
                  <c:v>352.85219121028</c:v>
                </c:pt>
                <c:pt idx="223">
                  <c:v>352.1476994719295</c:v>
                </c:pt>
                <c:pt idx="224">
                  <c:v>351.4609938426757</c:v>
                </c:pt>
                <c:pt idx="225">
                  <c:v>350.7917129266767</c:v>
                </c:pt>
                <c:pt idx="226">
                  <c:v>350.1395094512437</c:v>
                </c:pt>
                <c:pt idx="227">
                  <c:v>349.5040496596154</c:v>
                </c:pt>
                <c:pt idx="228">
                  <c:v>348.8850127377992</c:v>
                </c:pt>
                <c:pt idx="229">
                  <c:v>348.2941334620206</c:v>
                </c:pt>
                <c:pt idx="230">
                  <c:v>347.6979026153729</c:v>
                </c:pt>
                <c:pt idx="231">
                  <c:v>347.1381849170026</c:v>
                </c:pt>
                <c:pt idx="232">
                  <c:v>346.5846514873124</c:v>
                </c:pt>
                <c:pt idx="233">
                  <c:v>346.0577950681707</c:v>
                </c:pt>
                <c:pt idx="234">
                  <c:v>345.5250632560246</c:v>
                </c:pt>
                <c:pt idx="235">
                  <c:v>345.0272193408202</c:v>
                </c:pt>
                <c:pt idx="236">
                  <c:v>344.5347853696188</c:v>
                </c:pt>
                <c:pt idx="237">
                  <c:v>344.0677614112507</c:v>
                </c:pt>
                <c:pt idx="238">
                  <c:v>343.5944314561302</c:v>
                </c:pt>
                <c:pt idx="239">
                  <c:v>343.1545942996948</c:v>
                </c:pt>
                <c:pt idx="240">
                  <c:v>342.7195156078007</c:v>
                </c:pt>
                <c:pt idx="241">
                  <c:v>342.3087646713801</c:v>
                </c:pt>
                <c:pt idx="242">
                  <c:v>341.9024745125204</c:v>
                </c:pt>
                <c:pt idx="243">
                  <c:v>341.5089565089466</c:v>
                </c:pt>
                <c:pt idx="244">
                  <c:v>341.1280449364542</c:v>
                </c:pt>
                <c:pt idx="245">
                  <c:v>340.770541135103</c:v>
                </c:pt>
                <c:pt idx="246">
                  <c:v>340.4170007425741</c:v>
                </c:pt>
                <c:pt idx="247">
                  <c:v>340.0864529776468</c:v>
                </c:pt>
                <c:pt idx="248">
                  <c:v>339.7488243206415</c:v>
                </c:pt>
                <c:pt idx="249">
                  <c:v>339.4420228860271</c:v>
                </c:pt>
                <c:pt idx="250">
                  <c:v>339.1495052475788</c:v>
                </c:pt>
                <c:pt idx="251">
                  <c:v>338.8497422700181</c:v>
                </c:pt>
                <c:pt idx="252">
                  <c:v>338.580203109981</c:v>
                </c:pt>
                <c:pt idx="253">
                  <c:v>338.3245686613058</c:v>
                </c:pt>
                <c:pt idx="254">
                  <c:v>338.0615509908574</c:v>
                </c:pt>
                <c:pt idx="255">
                  <c:v>337.8282338014733</c:v>
                </c:pt>
                <c:pt idx="256">
                  <c:v>337.5979802926822</c:v>
                </c:pt>
                <c:pt idx="257">
                  <c:v>337.3891650524511</c:v>
                </c:pt>
                <c:pt idx="258">
                  <c:v>337.1832810285959</c:v>
                </c:pt>
                <c:pt idx="259">
                  <c:v>336.9881758708245</c:v>
                </c:pt>
                <c:pt idx="260">
                  <c:v>336.8141800415738</c:v>
                </c:pt>
                <c:pt idx="261">
                  <c:v>336.6325725753724</c:v>
                </c:pt>
                <c:pt idx="262">
                  <c:v>336.479730723461</c:v>
                </c:pt>
                <c:pt idx="263">
                  <c:v>336.3399076710546</c:v>
                </c:pt>
                <c:pt idx="264">
                  <c:v>336.1924071955596</c:v>
                </c:pt>
                <c:pt idx="265">
                  <c:v>336.0733819323281</c:v>
                </c:pt>
                <c:pt idx="266">
                  <c:v>335.9672095205025</c:v>
                </c:pt>
                <c:pt idx="267">
                  <c:v>335.8533124236189</c:v>
                </c:pt>
                <c:pt idx="268">
                  <c:v>335.7676636978015</c:v>
                </c:pt>
                <c:pt idx="269">
                  <c:v>335.6845082193944</c:v>
                </c:pt>
                <c:pt idx="270">
                  <c:v>335.6217674795536</c:v>
                </c:pt>
                <c:pt idx="271">
                  <c:v>335.5512675582562</c:v>
                </c:pt>
                <c:pt idx="272">
                  <c:v>335.5088089194961</c:v>
                </c:pt>
                <c:pt idx="273">
                  <c:v>335.4687834853876</c:v>
                </c:pt>
                <c:pt idx="274">
                  <c:v>335.4490551289372</c:v>
                </c:pt>
                <c:pt idx="275">
                  <c:v>335.4317484389063</c:v>
                </c:pt>
                <c:pt idx="276">
                  <c:v>335.4245297502105</c:v>
                </c:pt>
                <c:pt idx="277">
                  <c:v>335.4273964681737</c:v>
                </c:pt>
                <c:pt idx="278">
                  <c:v>335.4505296324566</c:v>
                </c:pt>
                <c:pt idx="279">
                  <c:v>335.4659193560083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Middle!$L$1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Middle!$A$2:$A$282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Middle!$L$2:$L$282</c:f>
              <c:numCache>
                <c:formatCode>General</c:formatCode>
                <c:ptCount val="281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68640"/>
        <c:axId val="18570960"/>
      </c:scatterChart>
      <c:valAx>
        <c:axId val="1856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570960"/>
        <c:crosses val="autoZero"/>
        <c:crossBetween val="midCat"/>
      </c:valAx>
      <c:valAx>
        <c:axId val="18570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56864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1" r="0.700000000000001" t="0.750000000000001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Pressure</a:t>
            </a:r>
          </a:p>
        </c:rich>
      </c:tx>
      <c:layout>
        <c:manualLayout>
          <c:xMode val="edge"/>
          <c:yMode val="edge"/>
          <c:x val="0.552972222222222"/>
          <c:y val="0.0509259259259259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Start!$C$1</c:f>
              <c:strCache>
                <c:ptCount val="1"/>
                <c:pt idx="0">
                  <c:v>REAL P</c:v>
                </c:pt>
              </c:strCache>
            </c:strRef>
          </c:tx>
          <c:marker>
            <c:symbol val="none"/>
          </c:marker>
          <c:xVal>
            <c:numRef>
              <c:f>Start!$A$2:$A$282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Start!$C$2:$C$282</c:f>
              <c:numCache>
                <c:formatCode>General</c:formatCode>
                <c:ptCount val="281"/>
                <c:pt idx="0">
                  <c:v>1.841001608040204</c:v>
                </c:pt>
                <c:pt idx="1">
                  <c:v>1.947731758793967</c:v>
                </c:pt>
                <c:pt idx="2">
                  <c:v>1.880261658291459</c:v>
                </c:pt>
                <c:pt idx="3">
                  <c:v>2.013362412060299</c:v>
                </c:pt>
                <c:pt idx="4">
                  <c:v>1.920744572864321</c:v>
                </c:pt>
                <c:pt idx="5">
                  <c:v>2.065494572864321</c:v>
                </c:pt>
                <c:pt idx="6">
                  <c:v>2.00232497487437</c:v>
                </c:pt>
                <c:pt idx="7">
                  <c:v>2.136641809045225</c:v>
                </c:pt>
                <c:pt idx="8">
                  <c:v>2.072857135678392</c:v>
                </c:pt>
                <c:pt idx="9">
                  <c:v>2.221283517587942</c:v>
                </c:pt>
                <c:pt idx="10">
                  <c:v>2.130510653266331</c:v>
                </c:pt>
                <c:pt idx="11">
                  <c:v>2.282618944723617</c:v>
                </c:pt>
                <c:pt idx="12">
                  <c:v>2.224963165829145</c:v>
                </c:pt>
                <c:pt idx="13">
                  <c:v>2.3691124120603</c:v>
                </c:pt>
                <c:pt idx="14">
                  <c:v>2.30408703517588</c:v>
                </c:pt>
                <c:pt idx="15">
                  <c:v>2.453159396984922</c:v>
                </c:pt>
                <c:pt idx="16">
                  <c:v>2.38260688442211</c:v>
                </c:pt>
                <c:pt idx="17">
                  <c:v>2.540275226130655</c:v>
                </c:pt>
                <c:pt idx="18">
                  <c:v>2.494257989949748</c:v>
                </c:pt>
                <c:pt idx="19">
                  <c:v>2.620020703517591</c:v>
                </c:pt>
                <c:pt idx="20">
                  <c:v>2.584443165829149</c:v>
                </c:pt>
                <c:pt idx="21">
                  <c:v>2.742700603015079</c:v>
                </c:pt>
                <c:pt idx="22">
                  <c:v>2.67338829145729</c:v>
                </c:pt>
                <c:pt idx="23">
                  <c:v>2.85802547738694</c:v>
                </c:pt>
                <c:pt idx="24">
                  <c:v>2.796678743718597</c:v>
                </c:pt>
                <c:pt idx="25">
                  <c:v>2.968448844221106</c:v>
                </c:pt>
                <c:pt idx="26">
                  <c:v>2.910782512562818</c:v>
                </c:pt>
                <c:pt idx="27">
                  <c:v>3.081940552763818</c:v>
                </c:pt>
                <c:pt idx="28">
                  <c:v>3.074582361809044</c:v>
                </c:pt>
                <c:pt idx="29">
                  <c:v>3.227929497487437</c:v>
                </c:pt>
                <c:pt idx="30">
                  <c:v>3.224251859296481</c:v>
                </c:pt>
                <c:pt idx="31">
                  <c:v>3.382519195979897</c:v>
                </c:pt>
                <c:pt idx="32">
                  <c:v>3.364109997487436</c:v>
                </c:pt>
                <c:pt idx="33">
                  <c:v>3.541408643216074</c:v>
                </c:pt>
                <c:pt idx="34">
                  <c:v>3.534663366834164</c:v>
                </c:pt>
                <c:pt idx="35">
                  <c:v>3.713161155778888</c:v>
                </c:pt>
                <c:pt idx="36">
                  <c:v>3.734629346733663</c:v>
                </c:pt>
                <c:pt idx="37">
                  <c:v>3.910046331658287</c:v>
                </c:pt>
                <c:pt idx="38">
                  <c:v>3.983036633165825</c:v>
                </c:pt>
                <c:pt idx="39">
                  <c:v>4.14376115577889</c:v>
                </c:pt>
                <c:pt idx="40">
                  <c:v>4.219831105527636</c:v>
                </c:pt>
                <c:pt idx="41">
                  <c:v>4.368277236180907</c:v>
                </c:pt>
                <c:pt idx="42">
                  <c:v>4.449245075376886</c:v>
                </c:pt>
                <c:pt idx="43">
                  <c:v>4.6302151758794</c:v>
                </c:pt>
                <c:pt idx="44">
                  <c:v>4.719170349246234</c:v>
                </c:pt>
                <c:pt idx="45">
                  <c:v>4.873136030150756</c:v>
                </c:pt>
                <c:pt idx="46">
                  <c:v>4.990905829145731</c:v>
                </c:pt>
                <c:pt idx="47">
                  <c:v>5.176763467336684</c:v>
                </c:pt>
                <c:pt idx="48">
                  <c:v>5.300058743718591</c:v>
                </c:pt>
                <c:pt idx="49">
                  <c:v>5.51904791959799</c:v>
                </c:pt>
                <c:pt idx="50">
                  <c:v>5.646025103015076</c:v>
                </c:pt>
                <c:pt idx="51">
                  <c:v>5.856426939698492</c:v>
                </c:pt>
                <c:pt idx="52">
                  <c:v>6.014074635678393</c:v>
                </c:pt>
                <c:pt idx="53">
                  <c:v>6.259442165829145</c:v>
                </c:pt>
                <c:pt idx="54">
                  <c:v>6.414636680904522</c:v>
                </c:pt>
                <c:pt idx="55">
                  <c:v>6.672272251256281</c:v>
                </c:pt>
                <c:pt idx="56">
                  <c:v>6.863046733668344</c:v>
                </c:pt>
                <c:pt idx="57">
                  <c:v>7.164250301507537</c:v>
                </c:pt>
                <c:pt idx="58">
                  <c:v>7.34704778894472</c:v>
                </c:pt>
                <c:pt idx="59">
                  <c:v>7.680102914572862</c:v>
                </c:pt>
                <c:pt idx="60">
                  <c:v>7.902775728643211</c:v>
                </c:pt>
                <c:pt idx="61">
                  <c:v>8.272068341708547</c:v>
                </c:pt>
                <c:pt idx="62">
                  <c:v>8.515606884422117</c:v>
                </c:pt>
                <c:pt idx="63">
                  <c:v>8.86768221105528</c:v>
                </c:pt>
                <c:pt idx="64">
                  <c:v>9.136976733668346</c:v>
                </c:pt>
                <c:pt idx="65">
                  <c:v>9.545526482412058</c:v>
                </c:pt>
                <c:pt idx="66">
                  <c:v>9.836899095477383</c:v>
                </c:pt>
                <c:pt idx="67">
                  <c:v>10.25032472361808</c:v>
                </c:pt>
                <c:pt idx="68">
                  <c:v>10.57728502512562</c:v>
                </c:pt>
                <c:pt idx="69">
                  <c:v>11.05209231155778</c:v>
                </c:pt>
                <c:pt idx="70">
                  <c:v>11.38457371859297</c:v>
                </c:pt>
                <c:pt idx="71">
                  <c:v>11.89676190954773</c:v>
                </c:pt>
                <c:pt idx="72">
                  <c:v>12.27463904522612</c:v>
                </c:pt>
                <c:pt idx="73">
                  <c:v>12.81566366834171</c:v>
                </c:pt>
                <c:pt idx="74">
                  <c:v>13.22725939698493</c:v>
                </c:pt>
                <c:pt idx="75">
                  <c:v>13.79529306532662</c:v>
                </c:pt>
                <c:pt idx="76">
                  <c:v>14.23572095477387</c:v>
                </c:pt>
                <c:pt idx="77">
                  <c:v>14.84178628140703</c:v>
                </c:pt>
                <c:pt idx="78">
                  <c:v>15.27055713567839</c:v>
                </c:pt>
                <c:pt idx="79">
                  <c:v>15.96364507537688</c:v>
                </c:pt>
                <c:pt idx="80">
                  <c:v>16.41313929648241</c:v>
                </c:pt>
                <c:pt idx="81">
                  <c:v>17.10052698492463</c:v>
                </c:pt>
                <c:pt idx="82">
                  <c:v>17.55377572864322</c:v>
                </c:pt>
                <c:pt idx="83">
                  <c:v>18.25039884422112</c:v>
                </c:pt>
                <c:pt idx="84">
                  <c:v>18.69534105527638</c:v>
                </c:pt>
                <c:pt idx="85">
                  <c:v>19.39520035175881</c:v>
                </c:pt>
                <c:pt idx="86">
                  <c:v>19.80294658291459</c:v>
                </c:pt>
                <c:pt idx="87">
                  <c:v>20.52588628140705</c:v>
                </c:pt>
                <c:pt idx="88">
                  <c:v>20.94601944723618</c:v>
                </c:pt>
                <c:pt idx="89">
                  <c:v>21.59047673366833</c:v>
                </c:pt>
                <c:pt idx="90">
                  <c:v>22.00285864321606</c:v>
                </c:pt>
                <c:pt idx="91">
                  <c:v>22.6292707035176</c:v>
                </c:pt>
                <c:pt idx="92">
                  <c:v>23.00020788944725</c:v>
                </c:pt>
                <c:pt idx="93">
                  <c:v>23.62841391959798</c:v>
                </c:pt>
                <c:pt idx="94">
                  <c:v>24.10084859296483</c:v>
                </c:pt>
                <c:pt idx="95">
                  <c:v>25.02643904522614</c:v>
                </c:pt>
                <c:pt idx="96">
                  <c:v>25.76496668341708</c:v>
                </c:pt>
                <c:pt idx="97">
                  <c:v>26.92734356783919</c:v>
                </c:pt>
                <c:pt idx="98">
                  <c:v>28.12775814070353</c:v>
                </c:pt>
                <c:pt idx="99">
                  <c:v>29.75392648241206</c:v>
                </c:pt>
                <c:pt idx="100">
                  <c:v>31.49666768844219</c:v>
                </c:pt>
                <c:pt idx="101">
                  <c:v>33.82279582914573</c:v>
                </c:pt>
                <c:pt idx="102">
                  <c:v>36.11110727272727</c:v>
                </c:pt>
                <c:pt idx="103">
                  <c:v>39.01742040404041</c:v>
                </c:pt>
                <c:pt idx="104">
                  <c:v>41.84781181818182</c:v>
                </c:pt>
                <c:pt idx="105">
                  <c:v>45.19305929292931</c:v>
                </c:pt>
                <c:pt idx="106">
                  <c:v>48.20905171717171</c:v>
                </c:pt>
                <c:pt idx="107">
                  <c:v>51.48275878787876</c:v>
                </c:pt>
                <c:pt idx="108">
                  <c:v>54.36619060606063</c:v>
                </c:pt>
                <c:pt idx="109">
                  <c:v>57.33473353535354</c:v>
                </c:pt>
                <c:pt idx="110">
                  <c:v>59.67562747474744</c:v>
                </c:pt>
                <c:pt idx="111">
                  <c:v>61.94318555555552</c:v>
                </c:pt>
                <c:pt idx="112">
                  <c:v>63.45550878787874</c:v>
                </c:pt>
                <c:pt idx="113">
                  <c:v>64.91604919191918</c:v>
                </c:pt>
                <c:pt idx="114">
                  <c:v>65.4616426262626</c:v>
                </c:pt>
                <c:pt idx="115">
                  <c:v>66.0171729292929</c:v>
                </c:pt>
                <c:pt idx="116">
                  <c:v>65.7329204040404</c:v>
                </c:pt>
                <c:pt idx="117">
                  <c:v>65.37720575757569</c:v>
                </c:pt>
                <c:pt idx="118">
                  <c:v>64.37039767676767</c:v>
                </c:pt>
                <c:pt idx="119">
                  <c:v>63.52204919191917</c:v>
                </c:pt>
                <c:pt idx="120">
                  <c:v>61.97335222222224</c:v>
                </c:pt>
                <c:pt idx="121">
                  <c:v>60.64042040404041</c:v>
                </c:pt>
                <c:pt idx="122">
                  <c:v>58.81682696969696</c:v>
                </c:pt>
                <c:pt idx="123">
                  <c:v>57.1140517171717</c:v>
                </c:pt>
                <c:pt idx="124">
                  <c:v>55.13074616161614</c:v>
                </c:pt>
                <c:pt idx="125">
                  <c:v>53.4957360606061</c:v>
                </c:pt>
                <c:pt idx="126">
                  <c:v>51.46180676767676</c:v>
                </c:pt>
                <c:pt idx="127">
                  <c:v>49.90323858585859</c:v>
                </c:pt>
                <c:pt idx="128">
                  <c:v>47.95074868686868</c:v>
                </c:pt>
                <c:pt idx="129">
                  <c:v>46.39771585858585</c:v>
                </c:pt>
                <c:pt idx="130">
                  <c:v>44.64923353535353</c:v>
                </c:pt>
                <c:pt idx="131">
                  <c:v>43.14062494949496</c:v>
                </c:pt>
                <c:pt idx="132">
                  <c:v>41.46008959595962</c:v>
                </c:pt>
                <c:pt idx="133">
                  <c:v>40.07965272727273</c:v>
                </c:pt>
                <c:pt idx="134">
                  <c:v>38.48412242424246</c:v>
                </c:pt>
                <c:pt idx="135">
                  <c:v>37.24927393939394</c:v>
                </c:pt>
                <c:pt idx="136">
                  <c:v>35.74311484848485</c:v>
                </c:pt>
                <c:pt idx="137">
                  <c:v>34.5920365656566</c:v>
                </c:pt>
                <c:pt idx="138">
                  <c:v>33.20792292929295</c:v>
                </c:pt>
                <c:pt idx="139">
                  <c:v>32.15307444444443</c:v>
                </c:pt>
                <c:pt idx="140">
                  <c:v>30.89537999999999</c:v>
                </c:pt>
                <c:pt idx="141">
                  <c:v>29.92993303030302</c:v>
                </c:pt>
                <c:pt idx="142">
                  <c:v>28.76837242424242</c:v>
                </c:pt>
                <c:pt idx="143">
                  <c:v>27.91078404040404</c:v>
                </c:pt>
                <c:pt idx="144">
                  <c:v>26.82207949494949</c:v>
                </c:pt>
                <c:pt idx="145">
                  <c:v>26.0169784848485</c:v>
                </c:pt>
                <c:pt idx="146">
                  <c:v>24.87458202020203</c:v>
                </c:pt>
                <c:pt idx="147">
                  <c:v>24.13165777777776</c:v>
                </c:pt>
                <c:pt idx="148">
                  <c:v>23.15572343434344</c:v>
                </c:pt>
                <c:pt idx="149">
                  <c:v>22.53429919191919</c:v>
                </c:pt>
                <c:pt idx="150">
                  <c:v>21.62116030303031</c:v>
                </c:pt>
                <c:pt idx="151">
                  <c:v>21.07874111111111</c:v>
                </c:pt>
                <c:pt idx="152">
                  <c:v>20.26046333333335</c:v>
                </c:pt>
                <c:pt idx="153">
                  <c:v>19.73586737373738</c:v>
                </c:pt>
                <c:pt idx="154">
                  <c:v>18.98368808080809</c:v>
                </c:pt>
                <c:pt idx="155">
                  <c:v>18.54400020202021</c:v>
                </c:pt>
                <c:pt idx="156">
                  <c:v>17.85980424242425</c:v>
                </c:pt>
                <c:pt idx="157">
                  <c:v>17.4412284848485</c:v>
                </c:pt>
                <c:pt idx="158">
                  <c:v>16.7924608080808</c:v>
                </c:pt>
                <c:pt idx="159">
                  <c:v>16.42936813131313</c:v>
                </c:pt>
                <c:pt idx="160">
                  <c:v>15.84371459595959</c:v>
                </c:pt>
                <c:pt idx="161">
                  <c:v>15.49541535353535</c:v>
                </c:pt>
                <c:pt idx="162">
                  <c:v>14.94426308080809</c:v>
                </c:pt>
                <c:pt idx="163">
                  <c:v>14.62182494949496</c:v>
                </c:pt>
                <c:pt idx="164">
                  <c:v>14.11567166666666</c:v>
                </c:pt>
                <c:pt idx="165">
                  <c:v>13.80063353535353</c:v>
                </c:pt>
                <c:pt idx="166">
                  <c:v>13.36105474747475</c:v>
                </c:pt>
                <c:pt idx="167">
                  <c:v>13.1045842929293</c:v>
                </c:pt>
                <c:pt idx="168">
                  <c:v>12.70262570707069</c:v>
                </c:pt>
                <c:pt idx="169">
                  <c:v>12.42888934343434</c:v>
                </c:pt>
                <c:pt idx="170">
                  <c:v>12.03431813131312</c:v>
                </c:pt>
                <c:pt idx="171">
                  <c:v>11.78709868686869</c:v>
                </c:pt>
                <c:pt idx="172">
                  <c:v>11.43815196969698</c:v>
                </c:pt>
                <c:pt idx="173">
                  <c:v>11.2192847979798</c:v>
                </c:pt>
                <c:pt idx="174">
                  <c:v>10.8857395959596</c:v>
                </c:pt>
                <c:pt idx="175">
                  <c:v>10.68474919191919</c:v>
                </c:pt>
                <c:pt idx="176">
                  <c:v>10.38511257575757</c:v>
                </c:pt>
                <c:pt idx="177">
                  <c:v>10.22912974747475</c:v>
                </c:pt>
                <c:pt idx="178">
                  <c:v>9.944930757575754</c:v>
                </c:pt>
                <c:pt idx="179">
                  <c:v>9.770459797979796</c:v>
                </c:pt>
                <c:pt idx="180">
                  <c:v>9.50535525252525</c:v>
                </c:pt>
                <c:pt idx="181">
                  <c:v>9.32471277777778</c:v>
                </c:pt>
                <c:pt idx="182">
                  <c:v>9.110153484848485</c:v>
                </c:pt>
                <c:pt idx="183">
                  <c:v>8.967738080808082</c:v>
                </c:pt>
                <c:pt idx="184">
                  <c:v>8.716829242424248</c:v>
                </c:pt>
                <c:pt idx="185">
                  <c:v>8.622509040404047</c:v>
                </c:pt>
                <c:pt idx="186">
                  <c:v>8.388230707070711</c:v>
                </c:pt>
                <c:pt idx="187">
                  <c:v>8.29513227272727</c:v>
                </c:pt>
                <c:pt idx="188">
                  <c:v>8.07009641414141</c:v>
                </c:pt>
                <c:pt idx="189">
                  <c:v>7.9702202020202</c:v>
                </c:pt>
                <c:pt idx="190">
                  <c:v>7.74826823232323</c:v>
                </c:pt>
                <c:pt idx="191">
                  <c:v>7.64346333333333</c:v>
                </c:pt>
                <c:pt idx="192">
                  <c:v>7.437564845959592</c:v>
                </c:pt>
                <c:pt idx="193">
                  <c:v>7.403045252525249</c:v>
                </c:pt>
                <c:pt idx="194">
                  <c:v>7.229809494949494</c:v>
                </c:pt>
                <c:pt idx="195">
                  <c:v>7.136714744949495</c:v>
                </c:pt>
                <c:pt idx="196">
                  <c:v>6.977029340909091</c:v>
                </c:pt>
                <c:pt idx="197">
                  <c:v>6.912294343434344</c:v>
                </c:pt>
                <c:pt idx="198">
                  <c:v>6.73103484090909</c:v>
                </c:pt>
                <c:pt idx="199">
                  <c:v>6.698975654040404</c:v>
                </c:pt>
                <c:pt idx="200">
                  <c:v>6.539913563131313</c:v>
                </c:pt>
                <c:pt idx="201">
                  <c:v>6.48627669949495</c:v>
                </c:pt>
                <c:pt idx="202">
                  <c:v>6.339545646464646</c:v>
                </c:pt>
                <c:pt idx="203">
                  <c:v>6.31118581060606</c:v>
                </c:pt>
                <c:pt idx="204">
                  <c:v>6.169387085858585</c:v>
                </c:pt>
                <c:pt idx="205">
                  <c:v>6.145343098484848</c:v>
                </c:pt>
                <c:pt idx="206">
                  <c:v>5.987515343434343</c:v>
                </c:pt>
                <c:pt idx="207">
                  <c:v>5.955456232323232</c:v>
                </c:pt>
                <c:pt idx="208">
                  <c:v>5.843867351010101</c:v>
                </c:pt>
                <c:pt idx="209">
                  <c:v>5.838935219696969</c:v>
                </c:pt>
                <c:pt idx="210">
                  <c:v>5.700836017676768</c:v>
                </c:pt>
                <c:pt idx="211">
                  <c:v>5.690355239898991</c:v>
                </c:pt>
                <c:pt idx="212">
                  <c:v>5.542391648989899</c:v>
                </c:pt>
                <c:pt idx="213">
                  <c:v>5.56335319949495</c:v>
                </c:pt>
                <c:pt idx="214">
                  <c:v>5.432652063131312</c:v>
                </c:pt>
                <c:pt idx="215">
                  <c:v>5.435734739898989</c:v>
                </c:pt>
                <c:pt idx="216">
                  <c:v>5.308116310606059</c:v>
                </c:pt>
                <c:pt idx="217">
                  <c:v>5.297019542929292</c:v>
                </c:pt>
                <c:pt idx="218">
                  <c:v>5.194678535353535</c:v>
                </c:pt>
                <c:pt idx="219">
                  <c:v>5.184815353535354</c:v>
                </c:pt>
                <c:pt idx="220">
                  <c:v>5.086793381313133</c:v>
                </c:pt>
                <c:pt idx="221">
                  <c:v>5.102204896464648</c:v>
                </c:pt>
                <c:pt idx="222">
                  <c:v>4.985691363636366</c:v>
                </c:pt>
                <c:pt idx="223">
                  <c:v>4.994321616161619</c:v>
                </c:pt>
                <c:pt idx="224">
                  <c:v>4.892605151515154</c:v>
                </c:pt>
                <c:pt idx="225">
                  <c:v>4.908015505050507</c:v>
                </c:pt>
                <c:pt idx="226">
                  <c:v>4.803827573232325</c:v>
                </c:pt>
                <c:pt idx="227">
                  <c:v>4.838352222222224</c:v>
                </c:pt>
                <c:pt idx="228">
                  <c:v>4.737239141414144</c:v>
                </c:pt>
                <c:pt idx="229">
                  <c:v>4.763136515151517</c:v>
                </c:pt>
                <c:pt idx="230">
                  <c:v>4.658317626262629</c:v>
                </c:pt>
                <c:pt idx="231">
                  <c:v>4.67311974747475</c:v>
                </c:pt>
                <c:pt idx="232">
                  <c:v>4.594809545454548</c:v>
                </c:pt>
                <c:pt idx="233">
                  <c:v>4.620092626262628</c:v>
                </c:pt>
                <c:pt idx="234">
                  <c:v>4.516511060606063</c:v>
                </c:pt>
                <c:pt idx="235">
                  <c:v>4.54980575757576</c:v>
                </c:pt>
                <c:pt idx="236">
                  <c:v>4.46410585858586</c:v>
                </c:pt>
                <c:pt idx="237">
                  <c:v>4.472121717171719</c:v>
                </c:pt>
                <c:pt idx="238">
                  <c:v>4.385811207070708</c:v>
                </c:pt>
                <c:pt idx="239">
                  <c:v>4.414786565656567</c:v>
                </c:pt>
                <c:pt idx="240">
                  <c:v>4.290866868686868</c:v>
                </c:pt>
                <c:pt idx="241">
                  <c:v>4.359300454545456</c:v>
                </c:pt>
                <c:pt idx="242">
                  <c:v>4.268670808080807</c:v>
                </c:pt>
                <c:pt idx="243">
                  <c:v>4.31491181818182</c:v>
                </c:pt>
                <c:pt idx="244">
                  <c:v>4.205163838383835</c:v>
                </c:pt>
                <c:pt idx="245">
                  <c:v>4.242778232323232</c:v>
                </c:pt>
                <c:pt idx="246">
                  <c:v>4.136725959595957</c:v>
                </c:pt>
                <c:pt idx="247">
                  <c:v>4.18544111111111</c:v>
                </c:pt>
                <c:pt idx="248">
                  <c:v>4.067676515151511</c:v>
                </c:pt>
                <c:pt idx="249">
                  <c:v>4.133032421717168</c:v>
                </c:pt>
                <c:pt idx="250">
                  <c:v>4.023286111111107</c:v>
                </c:pt>
                <c:pt idx="251">
                  <c:v>4.088020656565653</c:v>
                </c:pt>
                <c:pt idx="252">
                  <c:v>3.967185555555552</c:v>
                </c:pt>
                <c:pt idx="253">
                  <c:v>4.021436060606057</c:v>
                </c:pt>
                <c:pt idx="254">
                  <c:v>3.887043232323228</c:v>
                </c:pt>
                <c:pt idx="255">
                  <c:v>3.959784797979795</c:v>
                </c:pt>
                <c:pt idx="256">
                  <c:v>3.837726969696965</c:v>
                </c:pt>
                <c:pt idx="257">
                  <c:v>3.909235505050501</c:v>
                </c:pt>
                <c:pt idx="258">
                  <c:v>3.79149474494949</c:v>
                </c:pt>
                <c:pt idx="259">
                  <c:v>3.82477848484848</c:v>
                </c:pt>
                <c:pt idx="260">
                  <c:v>3.725534898989893</c:v>
                </c:pt>
                <c:pt idx="261">
                  <c:v>3.766833030303025</c:v>
                </c:pt>
                <c:pt idx="262">
                  <c:v>3.634296161616155</c:v>
                </c:pt>
                <c:pt idx="263">
                  <c:v>3.719368888888884</c:v>
                </c:pt>
                <c:pt idx="264">
                  <c:v>3.58127671717171</c:v>
                </c:pt>
                <c:pt idx="265">
                  <c:v>3.654639343434337</c:v>
                </c:pt>
                <c:pt idx="266">
                  <c:v>3.496805803030299</c:v>
                </c:pt>
                <c:pt idx="267">
                  <c:v>3.576960555555549</c:v>
                </c:pt>
                <c:pt idx="268">
                  <c:v>3.418502474747472</c:v>
                </c:pt>
                <c:pt idx="269">
                  <c:v>3.473378989898986</c:v>
                </c:pt>
                <c:pt idx="270">
                  <c:v>3.309987828282826</c:v>
                </c:pt>
                <c:pt idx="271">
                  <c:v>3.400620909090907</c:v>
                </c:pt>
                <c:pt idx="272">
                  <c:v>3.261899292929292</c:v>
                </c:pt>
                <c:pt idx="273">
                  <c:v>3.301358030303029</c:v>
                </c:pt>
                <c:pt idx="274">
                  <c:v>3.125035555555553</c:v>
                </c:pt>
                <c:pt idx="275">
                  <c:v>3.186067373737373</c:v>
                </c:pt>
                <c:pt idx="276">
                  <c:v>2.964074974619291</c:v>
                </c:pt>
                <c:pt idx="277">
                  <c:v>3.142</c:v>
                </c:pt>
                <c:pt idx="278">
                  <c:v>3.066</c:v>
                </c:pt>
                <c:pt idx="279">
                  <c:v>2.988</c:v>
                </c:pt>
                <c:pt idx="280">
                  <c:v>2.909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Start!$E$1</c:f>
              <c:strCache>
                <c:ptCount val="1"/>
                <c:pt idx="0">
                  <c:v>No Comb</c:v>
                </c:pt>
              </c:strCache>
            </c:strRef>
          </c:tx>
          <c:marker>
            <c:symbol val="none"/>
          </c:marker>
          <c:xVal>
            <c:numRef>
              <c:f>Start!$A$2:$A$282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Start!$E$2:$E$282</c:f>
              <c:numCache>
                <c:formatCode>General</c:formatCode>
                <c:ptCount val="281"/>
                <c:pt idx="0">
                  <c:v>1.867091575152335</c:v>
                </c:pt>
                <c:pt idx="1">
                  <c:v>1.894008694587518</c:v>
                </c:pt>
                <c:pt idx="2">
                  <c:v>1.921875893379872</c:v>
                </c:pt>
                <c:pt idx="3">
                  <c:v>1.950739476202697</c:v>
                </c:pt>
                <c:pt idx="4">
                  <c:v>1.98064878645314</c:v>
                </c:pt>
                <c:pt idx="5">
                  <c:v>2.011471549486813</c:v>
                </c:pt>
                <c:pt idx="6">
                  <c:v>2.043438371413605</c:v>
                </c:pt>
                <c:pt idx="7">
                  <c:v>2.076510709871656</c:v>
                </c:pt>
                <c:pt idx="8">
                  <c:v>2.110743312473913</c:v>
                </c:pt>
                <c:pt idx="9">
                  <c:v>2.146298223437205</c:v>
                </c:pt>
                <c:pt idx="10">
                  <c:v>2.18303350100722</c:v>
                </c:pt>
                <c:pt idx="11">
                  <c:v>2.221116336015149</c:v>
                </c:pt>
                <c:pt idx="12">
                  <c:v>2.260504189774111</c:v>
                </c:pt>
                <c:pt idx="13">
                  <c:v>2.30137950003693</c:v>
                </c:pt>
                <c:pt idx="14">
                  <c:v>2.343823239446671</c:v>
                </c:pt>
                <c:pt idx="15">
                  <c:v>2.387797029497697</c:v>
                </c:pt>
                <c:pt idx="16">
                  <c:v>2.433381302717116</c:v>
                </c:pt>
                <c:pt idx="17">
                  <c:v>2.480662101854939</c:v>
                </c:pt>
                <c:pt idx="18">
                  <c:v>2.529870262824796</c:v>
                </c:pt>
                <c:pt idx="19">
                  <c:v>2.580832169078199</c:v>
                </c:pt>
                <c:pt idx="20">
                  <c:v>2.633638908694159</c:v>
                </c:pt>
                <c:pt idx="21">
                  <c:v>2.688696751572416</c:v>
                </c:pt>
                <c:pt idx="22">
                  <c:v>2.745663959604614</c:v>
                </c:pt>
                <c:pt idx="23">
                  <c:v>2.804968480033565</c:v>
                </c:pt>
                <c:pt idx="24">
                  <c:v>2.866750572895694</c:v>
                </c:pt>
                <c:pt idx="25">
                  <c:v>2.930801787065379</c:v>
                </c:pt>
                <c:pt idx="26">
                  <c:v>2.997429174049727</c:v>
                </c:pt>
                <c:pt idx="27">
                  <c:v>3.066784043649462</c:v>
                </c:pt>
                <c:pt idx="28">
                  <c:v>3.139029495545436</c:v>
                </c:pt>
                <c:pt idx="29">
                  <c:v>3.214129718277943</c:v>
                </c:pt>
                <c:pt idx="30">
                  <c:v>3.292468372837885</c:v>
                </c:pt>
                <c:pt idx="31">
                  <c:v>3.373787963627216</c:v>
                </c:pt>
                <c:pt idx="32">
                  <c:v>3.458729815163378</c:v>
                </c:pt>
                <c:pt idx="33">
                  <c:v>3.547277754150542</c:v>
                </c:pt>
                <c:pt idx="34">
                  <c:v>3.639389038302938</c:v>
                </c:pt>
                <c:pt idx="35">
                  <c:v>3.735541817154525</c:v>
                </c:pt>
                <c:pt idx="36">
                  <c:v>3.835702911625178</c:v>
                </c:pt>
                <c:pt idx="37">
                  <c:v>3.940411704040247</c:v>
                </c:pt>
                <c:pt idx="38">
                  <c:v>4.049648307394956</c:v>
                </c:pt>
                <c:pt idx="39">
                  <c:v>4.163689426100493</c:v>
                </c:pt>
                <c:pt idx="40">
                  <c:v>4.282833974840622</c:v>
                </c:pt>
                <c:pt idx="41">
                  <c:v>4.407034989834505</c:v>
                </c:pt>
                <c:pt idx="42">
                  <c:v>4.536973952859722</c:v>
                </c:pt>
                <c:pt idx="43">
                  <c:v>4.673026740378184</c:v>
                </c:pt>
                <c:pt idx="44">
                  <c:v>4.815168496167535</c:v>
                </c:pt>
                <c:pt idx="45">
                  <c:v>4.963771403029055</c:v>
                </c:pt>
                <c:pt idx="46">
                  <c:v>5.118754363325459</c:v>
                </c:pt>
                <c:pt idx="47">
                  <c:v>5.281488893623788</c:v>
                </c:pt>
                <c:pt idx="48">
                  <c:v>5.451447481366568</c:v>
                </c:pt>
                <c:pt idx="49">
                  <c:v>5.629614336709308</c:v>
                </c:pt>
                <c:pt idx="50">
                  <c:v>5.815928301286856</c:v>
                </c:pt>
                <c:pt idx="51">
                  <c:v>6.01151172918935</c:v>
                </c:pt>
                <c:pt idx="52">
                  <c:v>6.215637050394978</c:v>
                </c:pt>
                <c:pt idx="53">
                  <c:v>6.430185855018164</c:v>
                </c:pt>
                <c:pt idx="54">
                  <c:v>6.654353984242419</c:v>
                </c:pt>
                <c:pt idx="55">
                  <c:v>6.889462709350391</c:v>
                </c:pt>
                <c:pt idx="56">
                  <c:v>7.135333292453162</c:v>
                </c:pt>
                <c:pt idx="57">
                  <c:v>7.393464856902186</c:v>
                </c:pt>
                <c:pt idx="58">
                  <c:v>7.66366014028549</c:v>
                </c:pt>
                <c:pt idx="59">
                  <c:v>7.947624121422908</c:v>
                </c:pt>
                <c:pt idx="60">
                  <c:v>8.244016087019384</c:v>
                </c:pt>
                <c:pt idx="61">
                  <c:v>8.554551410534456</c:v>
                </c:pt>
                <c:pt idx="62">
                  <c:v>8.87999997270419</c:v>
                </c:pt>
                <c:pt idx="63">
                  <c:v>9.21980639080649</c:v>
                </c:pt>
                <c:pt idx="64">
                  <c:v>9.576002504068593</c:v>
                </c:pt>
                <c:pt idx="65">
                  <c:v>9.947901245625963</c:v>
                </c:pt>
                <c:pt idx="66">
                  <c:v>10.33609229622031</c:v>
                </c:pt>
                <c:pt idx="67">
                  <c:v>10.74294897015319</c:v>
                </c:pt>
                <c:pt idx="68">
                  <c:v>11.16750198207779</c:v>
                </c:pt>
                <c:pt idx="69">
                  <c:v>11.60827137106088</c:v>
                </c:pt>
                <c:pt idx="70">
                  <c:v>12.06756629212241</c:v>
                </c:pt>
                <c:pt idx="71">
                  <c:v>12.54586363086815</c:v>
                </c:pt>
                <c:pt idx="72">
                  <c:v>13.04358793170019</c:v>
                </c:pt>
                <c:pt idx="73">
                  <c:v>13.55839335321832</c:v>
                </c:pt>
                <c:pt idx="74">
                  <c:v>14.08998337720453</c:v>
                </c:pt>
                <c:pt idx="75">
                  <c:v>14.64098592921737</c:v>
                </c:pt>
                <c:pt idx="76">
                  <c:v>15.2080679109954</c:v>
                </c:pt>
                <c:pt idx="77">
                  <c:v>15.79038073976607</c:v>
                </c:pt>
                <c:pt idx="78">
                  <c:v>16.38683183586222</c:v>
                </c:pt>
                <c:pt idx="79">
                  <c:v>16.99606001996327</c:v>
                </c:pt>
                <c:pt idx="80">
                  <c:v>17.61641189274002</c:v>
                </c:pt>
                <c:pt idx="81">
                  <c:v>18.24592015299936</c:v>
                </c:pt>
                <c:pt idx="82">
                  <c:v>18.87742722470345</c:v>
                </c:pt>
                <c:pt idx="83">
                  <c:v>19.51255600694724</c:v>
                </c:pt>
                <c:pt idx="84">
                  <c:v>20.14828085227368</c:v>
                </c:pt>
                <c:pt idx="85">
                  <c:v>20.7812263103109</c:v>
                </c:pt>
                <c:pt idx="86">
                  <c:v>21.39554814373793</c:v>
                </c:pt>
                <c:pt idx="87">
                  <c:v>22.00447041547366</c:v>
                </c:pt>
                <c:pt idx="88">
                  <c:v>22.58457085778248</c:v>
                </c:pt>
                <c:pt idx="89">
                  <c:v>23.14344582702225</c:v>
                </c:pt>
                <c:pt idx="90">
                  <c:v>23.67641204259377</c:v>
                </c:pt>
                <c:pt idx="91">
                  <c:v>24.16366520948241</c:v>
                </c:pt>
                <c:pt idx="92">
                  <c:v>24.61447127982172</c:v>
                </c:pt>
                <c:pt idx="93">
                  <c:v>25.01628958377808</c:v>
                </c:pt>
                <c:pt idx="94">
                  <c:v>25.3641895848349</c:v>
                </c:pt>
                <c:pt idx="95">
                  <c:v>25.66209615855156</c:v>
                </c:pt>
                <c:pt idx="96">
                  <c:v>25.88961536864805</c:v>
                </c:pt>
                <c:pt idx="97">
                  <c:v>26.06046029391343</c:v>
                </c:pt>
                <c:pt idx="98">
                  <c:v>26.16392740248026</c:v>
                </c:pt>
                <c:pt idx="99">
                  <c:v>26.19857807851409</c:v>
                </c:pt>
                <c:pt idx="100">
                  <c:v>26.16525927296089</c:v>
                </c:pt>
                <c:pt idx="101">
                  <c:v>26.06575902742893</c:v>
                </c:pt>
                <c:pt idx="102">
                  <c:v>25.90143089825522</c:v>
                </c:pt>
                <c:pt idx="103">
                  <c:v>25.68252548324695</c:v>
                </c:pt>
                <c:pt idx="104">
                  <c:v>25.39578455766788</c:v>
                </c:pt>
                <c:pt idx="105">
                  <c:v>25.060759861652</c:v>
                </c:pt>
                <c:pt idx="106">
                  <c:v>24.67358906105157</c:v>
                </c:pt>
                <c:pt idx="107">
                  <c:v>24.23892659035413</c:v>
                </c:pt>
                <c:pt idx="108">
                  <c:v>23.76877114416919</c:v>
                </c:pt>
                <c:pt idx="109">
                  <c:v>23.25408008482672</c:v>
                </c:pt>
                <c:pt idx="110">
                  <c:v>22.71387856280586</c:v>
                </c:pt>
                <c:pt idx="111">
                  <c:v>22.15261646497845</c:v>
                </c:pt>
                <c:pt idx="112">
                  <c:v>21.56285563150371</c:v>
                </c:pt>
                <c:pt idx="113">
                  <c:v>20.96721046357182</c:v>
                </c:pt>
                <c:pt idx="114">
                  <c:v>20.35279879455603</c:v>
                </c:pt>
                <c:pt idx="115">
                  <c:v>19.73494125370794</c:v>
                </c:pt>
                <c:pt idx="116">
                  <c:v>19.11688926591238</c:v>
                </c:pt>
                <c:pt idx="117">
                  <c:v>18.50156804654478</c:v>
                </c:pt>
                <c:pt idx="118">
                  <c:v>17.88737850763268</c:v>
                </c:pt>
                <c:pt idx="119">
                  <c:v>17.281296135866</c:v>
                </c:pt>
                <c:pt idx="120">
                  <c:v>16.68525291240635</c:v>
                </c:pt>
                <c:pt idx="121">
                  <c:v>16.10088402760173</c:v>
                </c:pt>
                <c:pt idx="122">
                  <c:v>15.52954744905607</c:v>
                </c:pt>
                <c:pt idx="123">
                  <c:v>14.97234543988224</c:v>
                </c:pt>
                <c:pt idx="124">
                  <c:v>14.43014713060603</c:v>
                </c:pt>
                <c:pt idx="125">
                  <c:v>13.90627784160526</c:v>
                </c:pt>
                <c:pt idx="126">
                  <c:v>13.39819597962803</c:v>
                </c:pt>
                <c:pt idx="127">
                  <c:v>12.90623843174013</c:v>
                </c:pt>
                <c:pt idx="128">
                  <c:v>12.43277513676291</c:v>
                </c:pt>
                <c:pt idx="129">
                  <c:v>11.9774425700523</c:v>
                </c:pt>
                <c:pt idx="130">
                  <c:v>11.53982385774142</c:v>
                </c:pt>
                <c:pt idx="131">
                  <c:v>11.11767717564316</c:v>
                </c:pt>
                <c:pt idx="132">
                  <c:v>10.7125241732643</c:v>
                </c:pt>
                <c:pt idx="133">
                  <c:v>10.32538659839004</c:v>
                </c:pt>
                <c:pt idx="134">
                  <c:v>9.953951910765868</c:v>
                </c:pt>
                <c:pt idx="135">
                  <c:v>9.597679864472424</c:v>
                </c:pt>
                <c:pt idx="136">
                  <c:v>9.257307412815505</c:v>
                </c:pt>
                <c:pt idx="137">
                  <c:v>8.930846886178354</c:v>
                </c:pt>
                <c:pt idx="138">
                  <c:v>8.618900455058291</c:v>
                </c:pt>
                <c:pt idx="139">
                  <c:v>8.320739967483904</c:v>
                </c:pt>
                <c:pt idx="140">
                  <c:v>8.034680314378265</c:v>
                </c:pt>
                <c:pt idx="141">
                  <c:v>7.762112354362859</c:v>
                </c:pt>
                <c:pt idx="142">
                  <c:v>7.501356081477543</c:v>
                </c:pt>
                <c:pt idx="143">
                  <c:v>7.252647978756922</c:v>
                </c:pt>
                <c:pt idx="144">
                  <c:v>7.014506527607153</c:v>
                </c:pt>
                <c:pt idx="145">
                  <c:v>6.787145329877178</c:v>
                </c:pt>
                <c:pt idx="146">
                  <c:v>6.569254862039191</c:v>
                </c:pt>
                <c:pt idx="147">
                  <c:v>6.361681620425153</c:v>
                </c:pt>
                <c:pt idx="148">
                  <c:v>6.162540156353652</c:v>
                </c:pt>
                <c:pt idx="149">
                  <c:v>5.972597166505094</c:v>
                </c:pt>
                <c:pt idx="150">
                  <c:v>5.790733754030654</c:v>
                </c:pt>
                <c:pt idx="151">
                  <c:v>5.617035802023614</c:v>
                </c:pt>
                <c:pt idx="152">
                  <c:v>5.450519312877546</c:v>
                </c:pt>
                <c:pt idx="153">
                  <c:v>5.291745199984376</c:v>
                </c:pt>
                <c:pt idx="154">
                  <c:v>5.139328095195606</c:v>
                </c:pt>
                <c:pt idx="155">
                  <c:v>4.993368644575513</c:v>
                </c:pt>
                <c:pt idx="156">
                  <c:v>4.853501713558615</c:v>
                </c:pt>
                <c:pt idx="157">
                  <c:v>4.719769358070703</c:v>
                </c:pt>
                <c:pt idx="158">
                  <c:v>4.591800668471978</c:v>
                </c:pt>
                <c:pt idx="159">
                  <c:v>4.468907661317512</c:v>
                </c:pt>
                <c:pt idx="160">
                  <c:v>4.351151924840722</c:v>
                </c:pt>
                <c:pt idx="161">
                  <c:v>4.238237573133122</c:v>
                </c:pt>
                <c:pt idx="162">
                  <c:v>4.129890432675356</c:v>
                </c:pt>
                <c:pt idx="163">
                  <c:v>4.026142531016505</c:v>
                </c:pt>
                <c:pt idx="164">
                  <c:v>3.926445802796104</c:v>
                </c:pt>
                <c:pt idx="165">
                  <c:v>3.830844496449985</c:v>
                </c:pt>
                <c:pt idx="166">
                  <c:v>3.738851513921466</c:v>
                </c:pt>
                <c:pt idx="167">
                  <c:v>3.650519772921031</c:v>
                </c:pt>
                <c:pt idx="168">
                  <c:v>3.565874691761333</c:v>
                </c:pt>
                <c:pt idx="169">
                  <c:v>3.484256388402108</c:v>
                </c:pt>
                <c:pt idx="170">
                  <c:v>3.405940245735961</c:v>
                </c:pt>
                <c:pt idx="171">
                  <c:v>3.330533095954054</c:v>
                </c:pt>
                <c:pt idx="172">
                  <c:v>3.258078738704767</c:v>
                </c:pt>
                <c:pt idx="173">
                  <c:v>3.188413017410574</c:v>
                </c:pt>
                <c:pt idx="174">
                  <c:v>3.121383508804027</c:v>
                </c:pt>
                <c:pt idx="175">
                  <c:v>3.056674043358154</c:v>
                </c:pt>
                <c:pt idx="176">
                  <c:v>2.994507967737936</c:v>
                </c:pt>
                <c:pt idx="177">
                  <c:v>2.934743343594546</c:v>
                </c:pt>
                <c:pt idx="178">
                  <c:v>2.876935552867652</c:v>
                </c:pt>
                <c:pt idx="179">
                  <c:v>2.821447623180701</c:v>
                </c:pt>
                <c:pt idx="180">
                  <c:v>2.767856781376383</c:v>
                </c:pt>
                <c:pt idx="181">
                  <c:v>2.716070743618453</c:v>
                </c:pt>
                <c:pt idx="182">
                  <c:v>2.666275810965798</c:v>
                </c:pt>
                <c:pt idx="183">
                  <c:v>2.618232375955342</c:v>
                </c:pt>
                <c:pt idx="184">
                  <c:v>2.571852870840841</c:v>
                </c:pt>
                <c:pt idx="185">
                  <c:v>2.527055375241547</c:v>
                </c:pt>
                <c:pt idx="186">
                  <c:v>2.483883245400996</c:v>
                </c:pt>
                <c:pt idx="187">
                  <c:v>2.442253742475423</c:v>
                </c:pt>
                <c:pt idx="188">
                  <c:v>2.401976526710454</c:v>
                </c:pt>
                <c:pt idx="189">
                  <c:v>2.363098905068329</c:v>
                </c:pt>
                <c:pt idx="190">
                  <c:v>2.325446110012819</c:v>
                </c:pt>
                <c:pt idx="191">
                  <c:v>2.289170591046114</c:v>
                </c:pt>
                <c:pt idx="192">
                  <c:v>2.25410272942108</c:v>
                </c:pt>
                <c:pt idx="193">
                  <c:v>2.220186338734896</c:v>
                </c:pt>
                <c:pt idx="194">
                  <c:v>2.18746414556999</c:v>
                </c:pt>
                <c:pt idx="195">
                  <c:v>2.15569296929144</c:v>
                </c:pt>
                <c:pt idx="196">
                  <c:v>2.125014850304912</c:v>
                </c:pt>
                <c:pt idx="197">
                  <c:v>2.095378937857764</c:v>
                </c:pt>
                <c:pt idx="198">
                  <c:v>2.06673748041723</c:v>
                </c:pt>
                <c:pt idx="199">
                  <c:v>2.038961421817807</c:v>
                </c:pt>
                <c:pt idx="200">
                  <c:v>2.012096679986239</c:v>
                </c:pt>
                <c:pt idx="201">
                  <c:v>1.986103248594576</c:v>
                </c:pt>
                <c:pt idx="202">
                  <c:v>1.960943432923743</c:v>
                </c:pt>
                <c:pt idx="203">
                  <c:v>1.93658168757241</c:v>
                </c:pt>
                <c:pt idx="204">
                  <c:v>1.912984467575764</c:v>
                </c:pt>
                <c:pt idx="205">
                  <c:v>1.890120091665452</c:v>
                </c:pt>
                <c:pt idx="206">
                  <c:v>1.868030512255609</c:v>
                </c:pt>
                <c:pt idx="207">
                  <c:v>1.846542135046296</c:v>
                </c:pt>
                <c:pt idx="208">
                  <c:v>1.825839583778454</c:v>
                </c:pt>
                <c:pt idx="209">
                  <c:v>1.80568637523019</c:v>
                </c:pt>
                <c:pt idx="210">
                  <c:v>1.786261673622195</c:v>
                </c:pt>
                <c:pt idx="211">
                  <c:v>1.767340030948346</c:v>
                </c:pt>
                <c:pt idx="212">
                  <c:v>1.74909543162378</c:v>
                </c:pt>
                <c:pt idx="213">
                  <c:v>1.731375180764315</c:v>
                </c:pt>
                <c:pt idx="214">
                  <c:v>1.714160233456321</c:v>
                </c:pt>
                <c:pt idx="215">
                  <c:v>1.697553513685733</c:v>
                </c:pt>
                <c:pt idx="216">
                  <c:v>1.681412611461652</c:v>
                </c:pt>
                <c:pt idx="217">
                  <c:v>1.665779836050786</c:v>
                </c:pt>
                <c:pt idx="218">
                  <c:v>1.650636895410923</c:v>
                </c:pt>
                <c:pt idx="219">
                  <c:v>1.635966429049955</c:v>
                </c:pt>
                <c:pt idx="220">
                  <c:v>1.621751951970533</c:v>
                </c:pt>
                <c:pt idx="221">
                  <c:v>1.607922909553404</c:v>
                </c:pt>
                <c:pt idx="222">
                  <c:v>1.594575019109946</c:v>
                </c:pt>
                <c:pt idx="223">
                  <c:v>1.581638383457637</c:v>
                </c:pt>
                <c:pt idx="224">
                  <c:v>1.569099536119295</c:v>
                </c:pt>
                <c:pt idx="225">
                  <c:v>1.556945660028185</c:v>
                </c:pt>
                <c:pt idx="226">
                  <c:v>1.545164551261253</c:v>
                </c:pt>
                <c:pt idx="227">
                  <c:v>1.53374458521938</c:v>
                </c:pt>
                <c:pt idx="228">
                  <c:v>1.522674685067141</c:v>
                </c:pt>
                <c:pt idx="229">
                  <c:v>1.511993428742831</c:v>
                </c:pt>
                <c:pt idx="230">
                  <c:v>1.501591868722713</c:v>
                </c:pt>
                <c:pt idx="231">
                  <c:v>1.491558114902303</c:v>
                </c:pt>
                <c:pt idx="232">
                  <c:v>1.481833931877804</c:v>
                </c:pt>
                <c:pt idx="233">
                  <c:v>1.47245748401325</c:v>
                </c:pt>
                <c:pt idx="234">
                  <c:v>1.463326264217319</c:v>
                </c:pt>
                <c:pt idx="235">
                  <c:v>1.454525572358251</c:v>
                </c:pt>
                <c:pt idx="236">
                  <c:v>1.4460010561494</c:v>
                </c:pt>
                <c:pt idx="237">
                  <c:v>1.437790429337787</c:v>
                </c:pt>
                <c:pt idx="238">
                  <c:v>1.429796633697933</c:v>
                </c:pt>
                <c:pt idx="239">
                  <c:v>1.422102477122284</c:v>
                </c:pt>
                <c:pt idx="240">
                  <c:v>1.414656874692385</c:v>
                </c:pt>
                <c:pt idx="241">
                  <c:v>1.407497092582551</c:v>
                </c:pt>
                <c:pt idx="242">
                  <c:v>1.400573507367851</c:v>
                </c:pt>
                <c:pt idx="243">
                  <c:v>1.393880749524698</c:v>
                </c:pt>
                <c:pt idx="244">
                  <c:v>1.387413688744709</c:v>
                </c:pt>
                <c:pt idx="245">
                  <c:v>1.381209176178891</c:v>
                </c:pt>
                <c:pt idx="246">
                  <c:v>1.375220124551066</c:v>
                </c:pt>
                <c:pt idx="247">
                  <c:v>1.369483216500826</c:v>
                </c:pt>
                <c:pt idx="248">
                  <c:v>1.363911684624884</c:v>
                </c:pt>
                <c:pt idx="249">
                  <c:v>1.358583446295535</c:v>
                </c:pt>
                <c:pt idx="250">
                  <c:v>1.353493819852055</c:v>
                </c:pt>
                <c:pt idx="251">
                  <c:v>1.34855838344062</c:v>
                </c:pt>
                <c:pt idx="252">
                  <c:v>1.343853935568671</c:v>
                </c:pt>
                <c:pt idx="253">
                  <c:v>1.339376444758858</c:v>
                </c:pt>
                <c:pt idx="254">
                  <c:v>1.335043551702581</c:v>
                </c:pt>
                <c:pt idx="255">
                  <c:v>1.330931086856882</c:v>
                </c:pt>
                <c:pt idx="256">
                  <c:v>1.326996752618749</c:v>
                </c:pt>
                <c:pt idx="257">
                  <c:v>1.323276549536903</c:v>
                </c:pt>
                <c:pt idx="258">
                  <c:v>1.319728933345461</c:v>
                </c:pt>
                <c:pt idx="259">
                  <c:v>1.316351548004541</c:v>
                </c:pt>
                <c:pt idx="260">
                  <c:v>1.313180289207947</c:v>
                </c:pt>
                <c:pt idx="261">
                  <c:v>1.310136645501077</c:v>
                </c:pt>
                <c:pt idx="262">
                  <c:v>1.307294741999255</c:v>
                </c:pt>
                <c:pt idx="263">
                  <c:v>1.304652293883057</c:v>
                </c:pt>
                <c:pt idx="264">
                  <c:v>1.302132084627128</c:v>
                </c:pt>
                <c:pt idx="265">
                  <c:v>1.299807746050345</c:v>
                </c:pt>
                <c:pt idx="266">
                  <c:v>1.29767743463526</c:v>
                </c:pt>
                <c:pt idx="267">
                  <c:v>1.295665034892264</c:v>
                </c:pt>
                <c:pt idx="268">
                  <c:v>1.293843824312146</c:v>
                </c:pt>
                <c:pt idx="269">
                  <c:v>1.292175338820022</c:v>
                </c:pt>
                <c:pt idx="270">
                  <c:v>1.29069548897469</c:v>
                </c:pt>
                <c:pt idx="271">
                  <c:v>1.289329341577606</c:v>
                </c:pt>
                <c:pt idx="272">
                  <c:v>1.288149906163152</c:v>
                </c:pt>
                <c:pt idx="273">
                  <c:v>1.287119492243444</c:v>
                </c:pt>
                <c:pt idx="274">
                  <c:v>1.286274190130787</c:v>
                </c:pt>
                <c:pt idx="275">
                  <c:v>1.285576650453457</c:v>
                </c:pt>
                <c:pt idx="276">
                  <c:v>1.285026442034385</c:v>
                </c:pt>
                <c:pt idx="277">
                  <c:v>1.28462322518547</c:v>
                </c:pt>
                <c:pt idx="278">
                  <c:v>1.284403384699444</c:v>
                </c:pt>
                <c:pt idx="279">
                  <c:v>1.284293489849554</c:v>
                </c:pt>
                <c:pt idx="280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Start!$F$1</c:f>
              <c:strCache>
                <c:ptCount val="1"/>
              </c:strCache>
            </c:strRef>
          </c:tx>
          <c:marker>
            <c:symbol val="none"/>
          </c:marker>
          <c:xVal>
            <c:numRef>
              <c:f>Start!$A$2:$A$282</c:f>
              <c:numCache>
                <c:formatCode>General</c:formatCode>
                <c:ptCount val="281"/>
                <c:pt idx="0">
                  <c:v>-100.0</c:v>
                </c:pt>
                <c:pt idx="1">
                  <c:v>-99.0</c:v>
                </c:pt>
                <c:pt idx="2">
                  <c:v>-98.0</c:v>
                </c:pt>
                <c:pt idx="3">
                  <c:v>-97.0</c:v>
                </c:pt>
                <c:pt idx="4">
                  <c:v>-96.0</c:v>
                </c:pt>
                <c:pt idx="5">
                  <c:v>-95.0</c:v>
                </c:pt>
                <c:pt idx="6">
                  <c:v>-94.0</c:v>
                </c:pt>
                <c:pt idx="7">
                  <c:v>-93.0</c:v>
                </c:pt>
                <c:pt idx="8">
                  <c:v>-92.0</c:v>
                </c:pt>
                <c:pt idx="9">
                  <c:v>-91.0</c:v>
                </c:pt>
                <c:pt idx="10">
                  <c:v>-90.0</c:v>
                </c:pt>
                <c:pt idx="11">
                  <c:v>-89.0</c:v>
                </c:pt>
                <c:pt idx="12">
                  <c:v>-88.0</c:v>
                </c:pt>
                <c:pt idx="13">
                  <c:v>-87.0</c:v>
                </c:pt>
                <c:pt idx="14">
                  <c:v>-86.0</c:v>
                </c:pt>
                <c:pt idx="15">
                  <c:v>-85.0</c:v>
                </c:pt>
                <c:pt idx="16">
                  <c:v>-84.0</c:v>
                </c:pt>
                <c:pt idx="17">
                  <c:v>-83.0</c:v>
                </c:pt>
                <c:pt idx="18">
                  <c:v>-82.0</c:v>
                </c:pt>
                <c:pt idx="19">
                  <c:v>-81.0</c:v>
                </c:pt>
                <c:pt idx="20">
                  <c:v>-80.0</c:v>
                </c:pt>
                <c:pt idx="21">
                  <c:v>-79.0</c:v>
                </c:pt>
                <c:pt idx="22">
                  <c:v>-78.0</c:v>
                </c:pt>
                <c:pt idx="23">
                  <c:v>-77.0</c:v>
                </c:pt>
                <c:pt idx="24">
                  <c:v>-76.0</c:v>
                </c:pt>
                <c:pt idx="25">
                  <c:v>-75.0</c:v>
                </c:pt>
                <c:pt idx="26">
                  <c:v>-74.0</c:v>
                </c:pt>
                <c:pt idx="27">
                  <c:v>-73.0</c:v>
                </c:pt>
                <c:pt idx="28">
                  <c:v>-72.0</c:v>
                </c:pt>
                <c:pt idx="29">
                  <c:v>-71.0</c:v>
                </c:pt>
                <c:pt idx="30">
                  <c:v>-70.0</c:v>
                </c:pt>
                <c:pt idx="31">
                  <c:v>-69.0</c:v>
                </c:pt>
                <c:pt idx="32">
                  <c:v>-68.0</c:v>
                </c:pt>
                <c:pt idx="33">
                  <c:v>-67.0</c:v>
                </c:pt>
                <c:pt idx="34">
                  <c:v>-66.0</c:v>
                </c:pt>
                <c:pt idx="35">
                  <c:v>-65.0</c:v>
                </c:pt>
                <c:pt idx="36">
                  <c:v>-64.0</c:v>
                </c:pt>
                <c:pt idx="37">
                  <c:v>-63.0</c:v>
                </c:pt>
                <c:pt idx="38">
                  <c:v>-62.0</c:v>
                </c:pt>
                <c:pt idx="39">
                  <c:v>-61.0</c:v>
                </c:pt>
                <c:pt idx="40">
                  <c:v>-60.0</c:v>
                </c:pt>
                <c:pt idx="41">
                  <c:v>-59.0</c:v>
                </c:pt>
                <c:pt idx="42">
                  <c:v>-58.0</c:v>
                </c:pt>
                <c:pt idx="43">
                  <c:v>-57.0</c:v>
                </c:pt>
                <c:pt idx="44">
                  <c:v>-56.0</c:v>
                </c:pt>
                <c:pt idx="45">
                  <c:v>-55.0</c:v>
                </c:pt>
                <c:pt idx="46">
                  <c:v>-54.0</c:v>
                </c:pt>
                <c:pt idx="47">
                  <c:v>-53.0</c:v>
                </c:pt>
                <c:pt idx="48">
                  <c:v>-52.0</c:v>
                </c:pt>
                <c:pt idx="49">
                  <c:v>-51.0</c:v>
                </c:pt>
                <c:pt idx="50">
                  <c:v>-50.0</c:v>
                </c:pt>
                <c:pt idx="51">
                  <c:v>-49.0</c:v>
                </c:pt>
                <c:pt idx="52">
                  <c:v>-48.0</c:v>
                </c:pt>
                <c:pt idx="53">
                  <c:v>-47.0</c:v>
                </c:pt>
                <c:pt idx="54">
                  <c:v>-46.0</c:v>
                </c:pt>
                <c:pt idx="55">
                  <c:v>-45.0</c:v>
                </c:pt>
                <c:pt idx="56">
                  <c:v>-44.0</c:v>
                </c:pt>
                <c:pt idx="57">
                  <c:v>-43.0</c:v>
                </c:pt>
                <c:pt idx="58">
                  <c:v>-42.0</c:v>
                </c:pt>
                <c:pt idx="59">
                  <c:v>-41.0</c:v>
                </c:pt>
                <c:pt idx="60">
                  <c:v>-40.0</c:v>
                </c:pt>
                <c:pt idx="61">
                  <c:v>-39.0</c:v>
                </c:pt>
                <c:pt idx="62">
                  <c:v>-38.0</c:v>
                </c:pt>
                <c:pt idx="63">
                  <c:v>-37.0</c:v>
                </c:pt>
                <c:pt idx="64">
                  <c:v>-36.0</c:v>
                </c:pt>
                <c:pt idx="65">
                  <c:v>-35.0</c:v>
                </c:pt>
                <c:pt idx="66">
                  <c:v>-34.0</c:v>
                </c:pt>
                <c:pt idx="67">
                  <c:v>-33.0</c:v>
                </c:pt>
                <c:pt idx="68">
                  <c:v>-32.0</c:v>
                </c:pt>
                <c:pt idx="69">
                  <c:v>-31.0</c:v>
                </c:pt>
                <c:pt idx="70">
                  <c:v>-30.0</c:v>
                </c:pt>
                <c:pt idx="71">
                  <c:v>-29.0</c:v>
                </c:pt>
                <c:pt idx="72">
                  <c:v>-28.0</c:v>
                </c:pt>
                <c:pt idx="73">
                  <c:v>-27.0</c:v>
                </c:pt>
                <c:pt idx="74">
                  <c:v>-26.0</c:v>
                </c:pt>
                <c:pt idx="75">
                  <c:v>-25.0</c:v>
                </c:pt>
                <c:pt idx="76">
                  <c:v>-24.0</c:v>
                </c:pt>
                <c:pt idx="77">
                  <c:v>-23.0</c:v>
                </c:pt>
                <c:pt idx="78">
                  <c:v>-22.0</c:v>
                </c:pt>
                <c:pt idx="79">
                  <c:v>-21.0</c:v>
                </c:pt>
                <c:pt idx="80">
                  <c:v>-20.0</c:v>
                </c:pt>
                <c:pt idx="81">
                  <c:v>-19.0</c:v>
                </c:pt>
                <c:pt idx="82">
                  <c:v>-18.0</c:v>
                </c:pt>
                <c:pt idx="83">
                  <c:v>-17.0</c:v>
                </c:pt>
                <c:pt idx="84">
                  <c:v>-16.0</c:v>
                </c:pt>
                <c:pt idx="85">
                  <c:v>-15.0</c:v>
                </c:pt>
                <c:pt idx="86">
                  <c:v>-14.0</c:v>
                </c:pt>
                <c:pt idx="87">
                  <c:v>-13.0</c:v>
                </c:pt>
                <c:pt idx="88">
                  <c:v>-12.0</c:v>
                </c:pt>
                <c:pt idx="89">
                  <c:v>-11.0</c:v>
                </c:pt>
                <c:pt idx="90">
                  <c:v>-10.0</c:v>
                </c:pt>
                <c:pt idx="91">
                  <c:v>-9.0</c:v>
                </c:pt>
                <c:pt idx="92">
                  <c:v>-8.0</c:v>
                </c:pt>
                <c:pt idx="93">
                  <c:v>-7.0</c:v>
                </c:pt>
                <c:pt idx="94">
                  <c:v>-6.0</c:v>
                </c:pt>
                <c:pt idx="95">
                  <c:v>-5.0</c:v>
                </c:pt>
                <c:pt idx="96">
                  <c:v>-4.0</c:v>
                </c:pt>
                <c:pt idx="97">
                  <c:v>-3.0</c:v>
                </c:pt>
                <c:pt idx="98">
                  <c:v>-2.0</c:v>
                </c:pt>
                <c:pt idx="99">
                  <c:v>-1.0</c:v>
                </c:pt>
                <c:pt idx="100">
                  <c:v>0.0</c:v>
                </c:pt>
                <c:pt idx="101">
                  <c:v>1.0</c:v>
                </c:pt>
                <c:pt idx="102">
                  <c:v>2.0</c:v>
                </c:pt>
                <c:pt idx="103">
                  <c:v>3.0</c:v>
                </c:pt>
                <c:pt idx="104">
                  <c:v>4.0</c:v>
                </c:pt>
                <c:pt idx="105">
                  <c:v>5.0</c:v>
                </c:pt>
                <c:pt idx="106">
                  <c:v>6.0</c:v>
                </c:pt>
                <c:pt idx="107">
                  <c:v>7.0</c:v>
                </c:pt>
                <c:pt idx="108">
                  <c:v>8.0</c:v>
                </c:pt>
                <c:pt idx="109">
                  <c:v>9.0</c:v>
                </c:pt>
                <c:pt idx="110">
                  <c:v>10.0</c:v>
                </c:pt>
                <c:pt idx="111">
                  <c:v>11.0</c:v>
                </c:pt>
                <c:pt idx="112">
                  <c:v>12.0</c:v>
                </c:pt>
                <c:pt idx="113">
                  <c:v>13.0</c:v>
                </c:pt>
                <c:pt idx="114">
                  <c:v>14.0</c:v>
                </c:pt>
                <c:pt idx="115">
                  <c:v>15.0</c:v>
                </c:pt>
                <c:pt idx="116">
                  <c:v>16.0</c:v>
                </c:pt>
                <c:pt idx="117">
                  <c:v>17.0</c:v>
                </c:pt>
                <c:pt idx="118">
                  <c:v>18.0</c:v>
                </c:pt>
                <c:pt idx="119">
                  <c:v>19.0</c:v>
                </c:pt>
                <c:pt idx="120">
                  <c:v>20.0</c:v>
                </c:pt>
                <c:pt idx="121">
                  <c:v>21.0</c:v>
                </c:pt>
                <c:pt idx="122">
                  <c:v>22.0</c:v>
                </c:pt>
                <c:pt idx="123">
                  <c:v>23.0</c:v>
                </c:pt>
                <c:pt idx="124">
                  <c:v>24.0</c:v>
                </c:pt>
                <c:pt idx="125">
                  <c:v>25.0</c:v>
                </c:pt>
                <c:pt idx="126">
                  <c:v>26.0</c:v>
                </c:pt>
                <c:pt idx="127">
                  <c:v>27.0</c:v>
                </c:pt>
                <c:pt idx="128">
                  <c:v>28.0</c:v>
                </c:pt>
                <c:pt idx="129">
                  <c:v>29.0</c:v>
                </c:pt>
                <c:pt idx="130">
                  <c:v>30.0</c:v>
                </c:pt>
                <c:pt idx="131">
                  <c:v>31.0</c:v>
                </c:pt>
                <c:pt idx="132">
                  <c:v>32.0</c:v>
                </c:pt>
                <c:pt idx="133">
                  <c:v>33.0</c:v>
                </c:pt>
                <c:pt idx="134">
                  <c:v>34.0</c:v>
                </c:pt>
                <c:pt idx="135">
                  <c:v>35.0</c:v>
                </c:pt>
                <c:pt idx="136">
                  <c:v>36.0</c:v>
                </c:pt>
                <c:pt idx="137">
                  <c:v>37.0</c:v>
                </c:pt>
                <c:pt idx="138">
                  <c:v>38.0</c:v>
                </c:pt>
                <c:pt idx="139">
                  <c:v>39.0</c:v>
                </c:pt>
                <c:pt idx="140">
                  <c:v>40.0</c:v>
                </c:pt>
                <c:pt idx="141">
                  <c:v>41.0</c:v>
                </c:pt>
                <c:pt idx="142">
                  <c:v>42.0</c:v>
                </c:pt>
                <c:pt idx="143">
                  <c:v>43.0</c:v>
                </c:pt>
                <c:pt idx="144">
                  <c:v>44.0</c:v>
                </c:pt>
                <c:pt idx="145">
                  <c:v>45.0</c:v>
                </c:pt>
                <c:pt idx="146">
                  <c:v>46.0</c:v>
                </c:pt>
                <c:pt idx="147">
                  <c:v>47.0</c:v>
                </c:pt>
                <c:pt idx="148">
                  <c:v>48.0</c:v>
                </c:pt>
                <c:pt idx="149">
                  <c:v>49.0</c:v>
                </c:pt>
                <c:pt idx="150">
                  <c:v>50.0</c:v>
                </c:pt>
                <c:pt idx="151">
                  <c:v>51.0</c:v>
                </c:pt>
                <c:pt idx="152">
                  <c:v>52.0</c:v>
                </c:pt>
                <c:pt idx="153">
                  <c:v>53.0</c:v>
                </c:pt>
                <c:pt idx="154">
                  <c:v>54.0</c:v>
                </c:pt>
                <c:pt idx="155">
                  <c:v>55.0</c:v>
                </c:pt>
                <c:pt idx="156">
                  <c:v>56.0</c:v>
                </c:pt>
                <c:pt idx="157">
                  <c:v>57.0</c:v>
                </c:pt>
                <c:pt idx="158">
                  <c:v>58.0</c:v>
                </c:pt>
                <c:pt idx="159">
                  <c:v>59.0</c:v>
                </c:pt>
                <c:pt idx="160">
                  <c:v>60.0</c:v>
                </c:pt>
                <c:pt idx="161">
                  <c:v>61.0</c:v>
                </c:pt>
                <c:pt idx="162">
                  <c:v>62.0</c:v>
                </c:pt>
                <c:pt idx="163">
                  <c:v>63.0</c:v>
                </c:pt>
                <c:pt idx="164">
                  <c:v>64.0</c:v>
                </c:pt>
                <c:pt idx="165">
                  <c:v>65.0</c:v>
                </c:pt>
                <c:pt idx="166">
                  <c:v>66.0</c:v>
                </c:pt>
                <c:pt idx="167">
                  <c:v>67.0</c:v>
                </c:pt>
                <c:pt idx="168">
                  <c:v>68.0</c:v>
                </c:pt>
                <c:pt idx="169">
                  <c:v>69.0</c:v>
                </c:pt>
                <c:pt idx="170">
                  <c:v>70.0</c:v>
                </c:pt>
                <c:pt idx="171">
                  <c:v>71.0</c:v>
                </c:pt>
                <c:pt idx="172">
                  <c:v>72.0</c:v>
                </c:pt>
                <c:pt idx="173">
                  <c:v>73.0</c:v>
                </c:pt>
                <c:pt idx="174">
                  <c:v>74.0</c:v>
                </c:pt>
                <c:pt idx="175">
                  <c:v>75.0</c:v>
                </c:pt>
                <c:pt idx="176">
                  <c:v>76.0</c:v>
                </c:pt>
                <c:pt idx="177">
                  <c:v>77.0</c:v>
                </c:pt>
                <c:pt idx="178">
                  <c:v>78.0</c:v>
                </c:pt>
                <c:pt idx="179">
                  <c:v>79.0</c:v>
                </c:pt>
                <c:pt idx="180">
                  <c:v>80.0</c:v>
                </c:pt>
                <c:pt idx="181">
                  <c:v>81.0</c:v>
                </c:pt>
                <c:pt idx="182">
                  <c:v>82.0</c:v>
                </c:pt>
                <c:pt idx="183">
                  <c:v>83.0</c:v>
                </c:pt>
                <c:pt idx="184">
                  <c:v>84.0</c:v>
                </c:pt>
                <c:pt idx="185">
                  <c:v>85.0</c:v>
                </c:pt>
                <c:pt idx="186">
                  <c:v>86.0</c:v>
                </c:pt>
                <c:pt idx="187">
                  <c:v>87.0</c:v>
                </c:pt>
                <c:pt idx="188">
                  <c:v>88.0</c:v>
                </c:pt>
                <c:pt idx="189">
                  <c:v>89.0</c:v>
                </c:pt>
                <c:pt idx="190">
                  <c:v>90.0</c:v>
                </c:pt>
                <c:pt idx="191">
                  <c:v>91.0</c:v>
                </c:pt>
                <c:pt idx="192">
                  <c:v>92.0</c:v>
                </c:pt>
                <c:pt idx="193">
                  <c:v>93.0</c:v>
                </c:pt>
                <c:pt idx="194">
                  <c:v>94.0</c:v>
                </c:pt>
                <c:pt idx="195">
                  <c:v>95.0</c:v>
                </c:pt>
                <c:pt idx="196">
                  <c:v>96.0</c:v>
                </c:pt>
                <c:pt idx="197">
                  <c:v>97.0</c:v>
                </c:pt>
                <c:pt idx="198">
                  <c:v>98.0</c:v>
                </c:pt>
                <c:pt idx="199">
                  <c:v>99.0</c:v>
                </c:pt>
                <c:pt idx="200">
                  <c:v>100.0</c:v>
                </c:pt>
                <c:pt idx="201">
                  <c:v>101.0</c:v>
                </c:pt>
                <c:pt idx="202">
                  <c:v>102.0</c:v>
                </c:pt>
                <c:pt idx="203">
                  <c:v>103.0</c:v>
                </c:pt>
                <c:pt idx="204">
                  <c:v>104.0</c:v>
                </c:pt>
                <c:pt idx="205">
                  <c:v>105.0</c:v>
                </c:pt>
                <c:pt idx="206">
                  <c:v>106.0</c:v>
                </c:pt>
                <c:pt idx="207">
                  <c:v>107.0</c:v>
                </c:pt>
                <c:pt idx="208">
                  <c:v>108.0</c:v>
                </c:pt>
                <c:pt idx="209">
                  <c:v>109.0</c:v>
                </c:pt>
                <c:pt idx="210">
                  <c:v>110.0</c:v>
                </c:pt>
                <c:pt idx="211">
                  <c:v>111.0</c:v>
                </c:pt>
                <c:pt idx="212">
                  <c:v>112.0</c:v>
                </c:pt>
                <c:pt idx="213">
                  <c:v>113.0</c:v>
                </c:pt>
                <c:pt idx="214">
                  <c:v>114.0</c:v>
                </c:pt>
                <c:pt idx="215">
                  <c:v>115.0</c:v>
                </c:pt>
                <c:pt idx="216">
                  <c:v>116.0</c:v>
                </c:pt>
                <c:pt idx="217">
                  <c:v>117.0</c:v>
                </c:pt>
                <c:pt idx="218">
                  <c:v>118.0</c:v>
                </c:pt>
                <c:pt idx="219">
                  <c:v>119.0</c:v>
                </c:pt>
                <c:pt idx="220">
                  <c:v>120.0</c:v>
                </c:pt>
                <c:pt idx="221">
                  <c:v>121.0</c:v>
                </c:pt>
                <c:pt idx="222">
                  <c:v>122.0</c:v>
                </c:pt>
                <c:pt idx="223">
                  <c:v>123.0</c:v>
                </c:pt>
                <c:pt idx="224">
                  <c:v>124.0</c:v>
                </c:pt>
                <c:pt idx="225">
                  <c:v>125.0</c:v>
                </c:pt>
                <c:pt idx="226">
                  <c:v>126.0</c:v>
                </c:pt>
                <c:pt idx="227">
                  <c:v>127.0</c:v>
                </c:pt>
                <c:pt idx="228">
                  <c:v>128.0</c:v>
                </c:pt>
                <c:pt idx="229">
                  <c:v>129.0</c:v>
                </c:pt>
                <c:pt idx="230">
                  <c:v>130.0</c:v>
                </c:pt>
                <c:pt idx="231">
                  <c:v>131.0</c:v>
                </c:pt>
                <c:pt idx="232">
                  <c:v>132.0</c:v>
                </c:pt>
                <c:pt idx="233">
                  <c:v>133.0</c:v>
                </c:pt>
                <c:pt idx="234">
                  <c:v>134.0</c:v>
                </c:pt>
                <c:pt idx="235">
                  <c:v>135.0</c:v>
                </c:pt>
                <c:pt idx="236">
                  <c:v>136.0</c:v>
                </c:pt>
                <c:pt idx="237">
                  <c:v>137.0</c:v>
                </c:pt>
                <c:pt idx="238">
                  <c:v>138.0</c:v>
                </c:pt>
                <c:pt idx="239">
                  <c:v>139.0</c:v>
                </c:pt>
                <c:pt idx="240">
                  <c:v>140.0</c:v>
                </c:pt>
                <c:pt idx="241">
                  <c:v>141.0</c:v>
                </c:pt>
                <c:pt idx="242">
                  <c:v>142.0</c:v>
                </c:pt>
                <c:pt idx="243">
                  <c:v>143.0</c:v>
                </c:pt>
                <c:pt idx="244">
                  <c:v>144.0</c:v>
                </c:pt>
                <c:pt idx="245">
                  <c:v>145.0</c:v>
                </c:pt>
                <c:pt idx="246">
                  <c:v>146.0</c:v>
                </c:pt>
                <c:pt idx="247">
                  <c:v>147.0</c:v>
                </c:pt>
                <c:pt idx="248">
                  <c:v>148.0</c:v>
                </c:pt>
                <c:pt idx="249">
                  <c:v>149.0</c:v>
                </c:pt>
                <c:pt idx="250">
                  <c:v>150.0</c:v>
                </c:pt>
                <c:pt idx="251">
                  <c:v>151.0</c:v>
                </c:pt>
                <c:pt idx="252">
                  <c:v>152.0</c:v>
                </c:pt>
                <c:pt idx="253">
                  <c:v>153.0</c:v>
                </c:pt>
                <c:pt idx="254">
                  <c:v>154.0</c:v>
                </c:pt>
                <c:pt idx="255">
                  <c:v>155.0</c:v>
                </c:pt>
                <c:pt idx="256">
                  <c:v>156.0</c:v>
                </c:pt>
                <c:pt idx="257">
                  <c:v>157.0</c:v>
                </c:pt>
                <c:pt idx="258">
                  <c:v>158.0</c:v>
                </c:pt>
                <c:pt idx="259">
                  <c:v>159.0</c:v>
                </c:pt>
                <c:pt idx="260">
                  <c:v>160.0</c:v>
                </c:pt>
                <c:pt idx="261">
                  <c:v>161.0</c:v>
                </c:pt>
                <c:pt idx="262">
                  <c:v>162.0</c:v>
                </c:pt>
                <c:pt idx="263">
                  <c:v>163.0</c:v>
                </c:pt>
                <c:pt idx="264">
                  <c:v>164.0</c:v>
                </c:pt>
                <c:pt idx="265">
                  <c:v>165.0</c:v>
                </c:pt>
                <c:pt idx="266">
                  <c:v>166.0</c:v>
                </c:pt>
                <c:pt idx="267">
                  <c:v>167.0</c:v>
                </c:pt>
                <c:pt idx="268">
                  <c:v>168.0</c:v>
                </c:pt>
                <c:pt idx="269">
                  <c:v>169.0</c:v>
                </c:pt>
                <c:pt idx="270">
                  <c:v>170.0</c:v>
                </c:pt>
                <c:pt idx="271">
                  <c:v>171.0</c:v>
                </c:pt>
                <c:pt idx="272">
                  <c:v>172.0</c:v>
                </c:pt>
                <c:pt idx="273">
                  <c:v>173.0</c:v>
                </c:pt>
                <c:pt idx="274">
                  <c:v>174.0</c:v>
                </c:pt>
                <c:pt idx="275">
                  <c:v>175.0</c:v>
                </c:pt>
                <c:pt idx="276">
                  <c:v>176.0</c:v>
                </c:pt>
                <c:pt idx="277">
                  <c:v>177.0</c:v>
                </c:pt>
                <c:pt idx="278">
                  <c:v>178.0</c:v>
                </c:pt>
                <c:pt idx="279">
                  <c:v>179.0</c:v>
                </c:pt>
                <c:pt idx="280">
                  <c:v>180.0</c:v>
                </c:pt>
              </c:numCache>
            </c:numRef>
          </c:xVal>
          <c:yVal>
            <c:numRef>
              <c:f>Start!$F$2:$F$282</c:f>
              <c:numCache>
                <c:formatCode>General</c:formatCode>
                <c:ptCount val="281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06176"/>
        <c:axId val="18608496"/>
      </c:scatterChart>
      <c:valAx>
        <c:axId val="18606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608496"/>
        <c:crosses val="autoZero"/>
        <c:crossBetween val="midCat"/>
      </c:valAx>
      <c:valAx>
        <c:axId val="18608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60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" l="0.700000000000001" r="0.700000000000001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4" Type="http://schemas.openxmlformats.org/officeDocument/2006/relationships/chart" Target="../charts/chart9.xml"/><Relationship Id="rId1" Type="http://schemas.openxmlformats.org/officeDocument/2006/relationships/chart" Target="../charts/chart6.xml"/><Relationship Id="rId2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4" Type="http://schemas.openxmlformats.org/officeDocument/2006/relationships/chart" Target="../charts/chart13.xml"/><Relationship Id="rId1" Type="http://schemas.openxmlformats.org/officeDocument/2006/relationships/chart" Target="../charts/chart10.xml"/><Relationship Id="rId2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Relationship Id="rId2" Type="http://schemas.openxmlformats.org/officeDocument/2006/relationships/chart" Target="../charts/chart15.xml"/><Relationship Id="rId3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Relationship Id="rId2" Type="http://schemas.openxmlformats.org/officeDocument/2006/relationships/chart" Target="../charts/chart18.xml"/><Relationship Id="rId3" Type="http://schemas.openxmlformats.org/officeDocument/2006/relationships/chart" Target="../charts/chart1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Relationship Id="rId2" Type="http://schemas.openxmlformats.org/officeDocument/2006/relationships/chart" Target="../charts/chart21.xml"/><Relationship Id="rId3" Type="http://schemas.openxmlformats.org/officeDocument/2006/relationships/chart" Target="../charts/chart2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232834</xdr:colOff>
      <xdr:row>4</xdr:row>
      <xdr:rowOff>74086</xdr:rowOff>
    </xdr:from>
    <xdr:to>
      <xdr:col>5</xdr:col>
      <xdr:colOff>338667</xdr:colOff>
      <xdr:row>17</xdr:row>
      <xdr:rowOff>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169334</xdr:colOff>
      <xdr:row>20</xdr:row>
      <xdr:rowOff>74085</xdr:rowOff>
    </xdr:from>
    <xdr:to>
      <xdr:col>19</xdr:col>
      <xdr:colOff>95250</xdr:colOff>
      <xdr:row>39</xdr:row>
      <xdr:rowOff>137584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126999</xdr:colOff>
      <xdr:row>4</xdr:row>
      <xdr:rowOff>127001</xdr:rowOff>
    </xdr:from>
    <xdr:to>
      <xdr:col>19</xdr:col>
      <xdr:colOff>116416</xdr:colOff>
      <xdr:row>20</xdr:row>
      <xdr:rowOff>95250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201084</xdr:colOff>
      <xdr:row>17</xdr:row>
      <xdr:rowOff>95249</xdr:rowOff>
    </xdr:from>
    <xdr:to>
      <xdr:col>7</xdr:col>
      <xdr:colOff>306917</xdr:colOff>
      <xdr:row>31</xdr:row>
      <xdr:rowOff>169332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317500</xdr:colOff>
      <xdr:row>32</xdr:row>
      <xdr:rowOff>52918</xdr:rowOff>
    </xdr:from>
    <xdr:to>
      <xdr:col>7</xdr:col>
      <xdr:colOff>158749</xdr:colOff>
      <xdr:row>46</xdr:row>
      <xdr:rowOff>127001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148167</xdr:colOff>
      <xdr:row>2</xdr:row>
      <xdr:rowOff>105835</xdr:rowOff>
    </xdr:from>
    <xdr:to>
      <xdr:col>8</xdr:col>
      <xdr:colOff>455083</xdr:colOff>
      <xdr:row>17</xdr:row>
      <xdr:rowOff>179916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538690</xdr:colOff>
      <xdr:row>18</xdr:row>
      <xdr:rowOff>184151</xdr:rowOff>
    </xdr:from>
    <xdr:to>
      <xdr:col>8</xdr:col>
      <xdr:colOff>167215</xdr:colOff>
      <xdr:row>31</xdr:row>
      <xdr:rowOff>98426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306916</xdr:colOff>
      <xdr:row>16</xdr:row>
      <xdr:rowOff>52917</xdr:rowOff>
    </xdr:from>
    <xdr:to>
      <xdr:col>17</xdr:col>
      <xdr:colOff>550333</xdr:colOff>
      <xdr:row>30</xdr:row>
      <xdr:rowOff>127000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317500</xdr:colOff>
      <xdr:row>1</xdr:row>
      <xdr:rowOff>105833</xdr:rowOff>
    </xdr:from>
    <xdr:to>
      <xdr:col>17</xdr:col>
      <xdr:colOff>560917</xdr:colOff>
      <xdr:row>15</xdr:row>
      <xdr:rowOff>179916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454025</xdr:colOff>
      <xdr:row>1</xdr:row>
      <xdr:rowOff>113242</xdr:rowOff>
    </xdr:from>
    <xdr:to>
      <xdr:col>23</xdr:col>
      <xdr:colOff>202142</xdr:colOff>
      <xdr:row>15</xdr:row>
      <xdr:rowOff>187325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104774</xdr:colOff>
      <xdr:row>15</xdr:row>
      <xdr:rowOff>152400</xdr:rowOff>
    </xdr:from>
    <xdr:to>
      <xdr:col>22</xdr:col>
      <xdr:colOff>19049</xdr:colOff>
      <xdr:row>28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306917</xdr:colOff>
      <xdr:row>16</xdr:row>
      <xdr:rowOff>105833</xdr:rowOff>
    </xdr:from>
    <xdr:to>
      <xdr:col>17</xdr:col>
      <xdr:colOff>550334</xdr:colOff>
      <xdr:row>30</xdr:row>
      <xdr:rowOff>179916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254000</xdr:colOff>
      <xdr:row>1</xdr:row>
      <xdr:rowOff>148167</xdr:rowOff>
    </xdr:from>
    <xdr:to>
      <xdr:col>17</xdr:col>
      <xdr:colOff>497417</xdr:colOff>
      <xdr:row>16</xdr:row>
      <xdr:rowOff>31750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83610</xdr:colOff>
      <xdr:row>1</xdr:row>
      <xdr:rowOff>21165</xdr:rowOff>
    </xdr:from>
    <xdr:to>
      <xdr:col>21</xdr:col>
      <xdr:colOff>21167</xdr:colOff>
      <xdr:row>15</xdr:row>
      <xdr:rowOff>52916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457200</xdr:colOff>
      <xdr:row>23</xdr:row>
      <xdr:rowOff>49741</xdr:rowOff>
    </xdr:from>
    <xdr:to>
      <xdr:col>12</xdr:col>
      <xdr:colOff>0</xdr:colOff>
      <xdr:row>37</xdr:row>
      <xdr:rowOff>78316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104774</xdr:colOff>
      <xdr:row>15</xdr:row>
      <xdr:rowOff>152400</xdr:rowOff>
    </xdr:from>
    <xdr:to>
      <xdr:col>21</xdr:col>
      <xdr:colOff>19049</xdr:colOff>
      <xdr:row>28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1</xdr:row>
      <xdr:rowOff>0</xdr:rowOff>
    </xdr:from>
    <xdr:to>
      <xdr:col>19</xdr:col>
      <xdr:colOff>485775</xdr:colOff>
      <xdr:row>15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457200</xdr:colOff>
      <xdr:row>16</xdr:row>
      <xdr:rowOff>57149</xdr:rowOff>
    </xdr:from>
    <xdr:to>
      <xdr:col>12</xdr:col>
      <xdr:colOff>9525</xdr:colOff>
      <xdr:row>30</xdr:row>
      <xdr:rowOff>85724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333374</xdr:colOff>
      <xdr:row>16</xdr:row>
      <xdr:rowOff>0</xdr:rowOff>
    </xdr:from>
    <xdr:to>
      <xdr:col>19</xdr:col>
      <xdr:colOff>247649</xdr:colOff>
      <xdr:row>28</xdr:row>
      <xdr:rowOff>104775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1</xdr:row>
      <xdr:rowOff>0</xdr:rowOff>
    </xdr:from>
    <xdr:to>
      <xdr:col>19</xdr:col>
      <xdr:colOff>485775</xdr:colOff>
      <xdr:row>15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457200</xdr:colOff>
      <xdr:row>16</xdr:row>
      <xdr:rowOff>57149</xdr:rowOff>
    </xdr:from>
    <xdr:to>
      <xdr:col>12</xdr:col>
      <xdr:colOff>9525</xdr:colOff>
      <xdr:row>30</xdr:row>
      <xdr:rowOff>85724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333374</xdr:colOff>
      <xdr:row>16</xdr:row>
      <xdr:rowOff>0</xdr:rowOff>
    </xdr:from>
    <xdr:to>
      <xdr:col>19</xdr:col>
      <xdr:colOff>247649</xdr:colOff>
      <xdr:row>28</xdr:row>
      <xdr:rowOff>104775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</xdr:row>
      <xdr:rowOff>38100</xdr:rowOff>
    </xdr:from>
    <xdr:to>
      <xdr:col>19</xdr:col>
      <xdr:colOff>600075</xdr:colOff>
      <xdr:row>24</xdr:row>
      <xdr:rowOff>133350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2"/>
  <sheetViews>
    <sheetView zoomScale="90" zoomScaleNormal="90" zoomScalePageLayoutView="90" workbookViewId="0">
      <selection activeCell="K96" sqref="K96"/>
    </sheetView>
  </sheetViews>
  <sheetFormatPr baseColWidth="10" defaultColWidth="8.83203125" defaultRowHeight="13" x14ac:dyDescent="0.15"/>
  <cols>
    <col min="1" max="3" width="8.83203125" style="28"/>
    <col min="4" max="5" width="8.83203125" style="1"/>
    <col min="6" max="7" width="10.5" style="1" bestFit="1" customWidth="1"/>
    <col min="8" max="8" width="12.5" style="1" bestFit="1" customWidth="1"/>
    <col min="9" max="9" width="8.83203125" style="1"/>
    <col min="10" max="10" width="14.1640625" style="1" bestFit="1" customWidth="1"/>
    <col min="11" max="11" width="8.83203125" style="1"/>
    <col min="12" max="12" width="9.5" style="30" bestFit="1" customWidth="1"/>
    <col min="13" max="252" width="8.83203125" style="1"/>
    <col min="253" max="253" width="0" style="1" hidden="1" customWidth="1"/>
    <col min="254" max="255" width="8.83203125" style="1"/>
    <col min="256" max="257" width="10.5" style="1" bestFit="1" customWidth="1"/>
    <col min="258" max="508" width="8.83203125" style="1"/>
    <col min="509" max="509" width="0" style="1" hidden="1" customWidth="1"/>
    <col min="510" max="511" width="8.83203125" style="1"/>
    <col min="512" max="513" width="10.5" style="1" bestFit="1" customWidth="1"/>
    <col min="514" max="764" width="8.83203125" style="1"/>
    <col min="765" max="765" width="0" style="1" hidden="1" customWidth="1"/>
    <col min="766" max="767" width="8.83203125" style="1"/>
    <col min="768" max="769" width="10.5" style="1" bestFit="1" customWidth="1"/>
    <col min="770" max="1020" width="8.83203125" style="1"/>
    <col min="1021" max="1021" width="0" style="1" hidden="1" customWidth="1"/>
    <col min="1022" max="1023" width="8.83203125" style="1"/>
    <col min="1024" max="1025" width="10.5" style="1" bestFit="1" customWidth="1"/>
    <col min="1026" max="1276" width="8.83203125" style="1"/>
    <col min="1277" max="1277" width="0" style="1" hidden="1" customWidth="1"/>
    <col min="1278" max="1279" width="8.83203125" style="1"/>
    <col min="1280" max="1281" width="10.5" style="1" bestFit="1" customWidth="1"/>
    <col min="1282" max="1532" width="8.83203125" style="1"/>
    <col min="1533" max="1533" width="0" style="1" hidden="1" customWidth="1"/>
    <col min="1534" max="1535" width="8.83203125" style="1"/>
    <col min="1536" max="1537" width="10.5" style="1" bestFit="1" customWidth="1"/>
    <col min="1538" max="1788" width="8.83203125" style="1"/>
    <col min="1789" max="1789" width="0" style="1" hidden="1" customWidth="1"/>
    <col min="1790" max="1791" width="8.83203125" style="1"/>
    <col min="1792" max="1793" width="10.5" style="1" bestFit="1" customWidth="1"/>
    <col min="1794" max="2044" width="8.83203125" style="1"/>
    <col min="2045" max="2045" width="0" style="1" hidden="1" customWidth="1"/>
    <col min="2046" max="2047" width="8.83203125" style="1"/>
    <col min="2048" max="2049" width="10.5" style="1" bestFit="1" customWidth="1"/>
    <col min="2050" max="2300" width="8.83203125" style="1"/>
    <col min="2301" max="2301" width="0" style="1" hidden="1" customWidth="1"/>
    <col min="2302" max="2303" width="8.83203125" style="1"/>
    <col min="2304" max="2305" width="10.5" style="1" bestFit="1" customWidth="1"/>
    <col min="2306" max="2556" width="8.83203125" style="1"/>
    <col min="2557" max="2557" width="0" style="1" hidden="1" customWidth="1"/>
    <col min="2558" max="2559" width="8.83203125" style="1"/>
    <col min="2560" max="2561" width="10.5" style="1" bestFit="1" customWidth="1"/>
    <col min="2562" max="2812" width="8.83203125" style="1"/>
    <col min="2813" max="2813" width="0" style="1" hidden="1" customWidth="1"/>
    <col min="2814" max="2815" width="8.83203125" style="1"/>
    <col min="2816" max="2817" width="10.5" style="1" bestFit="1" customWidth="1"/>
    <col min="2818" max="3068" width="8.83203125" style="1"/>
    <col min="3069" max="3069" width="0" style="1" hidden="1" customWidth="1"/>
    <col min="3070" max="3071" width="8.83203125" style="1"/>
    <col min="3072" max="3073" width="10.5" style="1" bestFit="1" customWidth="1"/>
    <col min="3074" max="3324" width="8.83203125" style="1"/>
    <col min="3325" max="3325" width="0" style="1" hidden="1" customWidth="1"/>
    <col min="3326" max="3327" width="8.83203125" style="1"/>
    <col min="3328" max="3329" width="10.5" style="1" bestFit="1" customWidth="1"/>
    <col min="3330" max="3580" width="8.83203125" style="1"/>
    <col min="3581" max="3581" width="0" style="1" hidden="1" customWidth="1"/>
    <col min="3582" max="3583" width="8.83203125" style="1"/>
    <col min="3584" max="3585" width="10.5" style="1" bestFit="1" customWidth="1"/>
    <col min="3586" max="3836" width="8.83203125" style="1"/>
    <col min="3837" max="3837" width="0" style="1" hidden="1" customWidth="1"/>
    <col min="3838" max="3839" width="8.83203125" style="1"/>
    <col min="3840" max="3841" width="10.5" style="1" bestFit="1" customWidth="1"/>
    <col min="3842" max="4092" width="8.83203125" style="1"/>
    <col min="4093" max="4093" width="0" style="1" hidden="1" customWidth="1"/>
    <col min="4094" max="4095" width="8.83203125" style="1"/>
    <col min="4096" max="4097" width="10.5" style="1" bestFit="1" customWidth="1"/>
    <col min="4098" max="4348" width="8.83203125" style="1"/>
    <col min="4349" max="4349" width="0" style="1" hidden="1" customWidth="1"/>
    <col min="4350" max="4351" width="8.83203125" style="1"/>
    <col min="4352" max="4353" width="10.5" style="1" bestFit="1" customWidth="1"/>
    <col min="4354" max="4604" width="8.83203125" style="1"/>
    <col min="4605" max="4605" width="0" style="1" hidden="1" customWidth="1"/>
    <col min="4606" max="4607" width="8.83203125" style="1"/>
    <col min="4608" max="4609" width="10.5" style="1" bestFit="1" customWidth="1"/>
    <col min="4610" max="4860" width="8.83203125" style="1"/>
    <col min="4861" max="4861" width="0" style="1" hidden="1" customWidth="1"/>
    <col min="4862" max="4863" width="8.83203125" style="1"/>
    <col min="4864" max="4865" width="10.5" style="1" bestFit="1" customWidth="1"/>
    <col min="4866" max="5116" width="8.83203125" style="1"/>
    <col min="5117" max="5117" width="0" style="1" hidden="1" customWidth="1"/>
    <col min="5118" max="5119" width="8.83203125" style="1"/>
    <col min="5120" max="5121" width="10.5" style="1" bestFit="1" customWidth="1"/>
    <col min="5122" max="5372" width="8.83203125" style="1"/>
    <col min="5373" max="5373" width="0" style="1" hidden="1" customWidth="1"/>
    <col min="5374" max="5375" width="8.83203125" style="1"/>
    <col min="5376" max="5377" width="10.5" style="1" bestFit="1" customWidth="1"/>
    <col min="5378" max="5628" width="8.83203125" style="1"/>
    <col min="5629" max="5629" width="0" style="1" hidden="1" customWidth="1"/>
    <col min="5630" max="5631" width="8.83203125" style="1"/>
    <col min="5632" max="5633" width="10.5" style="1" bestFit="1" customWidth="1"/>
    <col min="5634" max="5884" width="8.83203125" style="1"/>
    <col min="5885" max="5885" width="0" style="1" hidden="1" customWidth="1"/>
    <col min="5886" max="5887" width="8.83203125" style="1"/>
    <col min="5888" max="5889" width="10.5" style="1" bestFit="1" customWidth="1"/>
    <col min="5890" max="6140" width="8.83203125" style="1"/>
    <col min="6141" max="6141" width="0" style="1" hidden="1" customWidth="1"/>
    <col min="6142" max="6143" width="8.83203125" style="1"/>
    <col min="6144" max="6145" width="10.5" style="1" bestFit="1" customWidth="1"/>
    <col min="6146" max="6396" width="8.83203125" style="1"/>
    <col min="6397" max="6397" width="0" style="1" hidden="1" customWidth="1"/>
    <col min="6398" max="6399" width="8.83203125" style="1"/>
    <col min="6400" max="6401" width="10.5" style="1" bestFit="1" customWidth="1"/>
    <col min="6402" max="6652" width="8.83203125" style="1"/>
    <col min="6653" max="6653" width="0" style="1" hidden="1" customWidth="1"/>
    <col min="6654" max="6655" width="8.83203125" style="1"/>
    <col min="6656" max="6657" width="10.5" style="1" bestFit="1" customWidth="1"/>
    <col min="6658" max="6908" width="8.83203125" style="1"/>
    <col min="6909" max="6909" width="0" style="1" hidden="1" customWidth="1"/>
    <col min="6910" max="6911" width="8.83203125" style="1"/>
    <col min="6912" max="6913" width="10.5" style="1" bestFit="1" customWidth="1"/>
    <col min="6914" max="7164" width="8.83203125" style="1"/>
    <col min="7165" max="7165" width="0" style="1" hidden="1" customWidth="1"/>
    <col min="7166" max="7167" width="8.83203125" style="1"/>
    <col min="7168" max="7169" width="10.5" style="1" bestFit="1" customWidth="1"/>
    <col min="7170" max="7420" width="8.83203125" style="1"/>
    <col min="7421" max="7421" width="0" style="1" hidden="1" customWidth="1"/>
    <col min="7422" max="7423" width="8.83203125" style="1"/>
    <col min="7424" max="7425" width="10.5" style="1" bestFit="1" customWidth="1"/>
    <col min="7426" max="7676" width="8.83203125" style="1"/>
    <col min="7677" max="7677" width="0" style="1" hidden="1" customWidth="1"/>
    <col min="7678" max="7679" width="8.83203125" style="1"/>
    <col min="7680" max="7681" width="10.5" style="1" bestFit="1" customWidth="1"/>
    <col min="7682" max="7932" width="8.83203125" style="1"/>
    <col min="7933" max="7933" width="0" style="1" hidden="1" customWidth="1"/>
    <col min="7934" max="7935" width="8.83203125" style="1"/>
    <col min="7936" max="7937" width="10.5" style="1" bestFit="1" customWidth="1"/>
    <col min="7938" max="8188" width="8.83203125" style="1"/>
    <col min="8189" max="8189" width="0" style="1" hidden="1" customWidth="1"/>
    <col min="8190" max="8191" width="8.83203125" style="1"/>
    <col min="8192" max="8193" width="10.5" style="1" bestFit="1" customWidth="1"/>
    <col min="8194" max="8444" width="8.83203125" style="1"/>
    <col min="8445" max="8445" width="0" style="1" hidden="1" customWidth="1"/>
    <col min="8446" max="8447" width="8.83203125" style="1"/>
    <col min="8448" max="8449" width="10.5" style="1" bestFit="1" customWidth="1"/>
    <col min="8450" max="8700" width="8.83203125" style="1"/>
    <col min="8701" max="8701" width="0" style="1" hidden="1" customWidth="1"/>
    <col min="8702" max="8703" width="8.83203125" style="1"/>
    <col min="8704" max="8705" width="10.5" style="1" bestFit="1" customWidth="1"/>
    <col min="8706" max="8956" width="8.83203125" style="1"/>
    <col min="8957" max="8957" width="0" style="1" hidden="1" customWidth="1"/>
    <col min="8958" max="8959" width="8.83203125" style="1"/>
    <col min="8960" max="8961" width="10.5" style="1" bestFit="1" customWidth="1"/>
    <col min="8962" max="9212" width="8.83203125" style="1"/>
    <col min="9213" max="9213" width="0" style="1" hidden="1" customWidth="1"/>
    <col min="9214" max="9215" width="8.83203125" style="1"/>
    <col min="9216" max="9217" width="10.5" style="1" bestFit="1" customWidth="1"/>
    <col min="9218" max="9468" width="8.83203125" style="1"/>
    <col min="9469" max="9469" width="0" style="1" hidden="1" customWidth="1"/>
    <col min="9470" max="9471" width="8.83203125" style="1"/>
    <col min="9472" max="9473" width="10.5" style="1" bestFit="1" customWidth="1"/>
    <col min="9474" max="9724" width="8.83203125" style="1"/>
    <col min="9725" max="9725" width="0" style="1" hidden="1" customWidth="1"/>
    <col min="9726" max="9727" width="8.83203125" style="1"/>
    <col min="9728" max="9729" width="10.5" style="1" bestFit="1" customWidth="1"/>
    <col min="9730" max="9980" width="8.83203125" style="1"/>
    <col min="9981" max="9981" width="0" style="1" hidden="1" customWidth="1"/>
    <col min="9982" max="9983" width="8.83203125" style="1"/>
    <col min="9984" max="9985" width="10.5" style="1" bestFit="1" customWidth="1"/>
    <col min="9986" max="10236" width="8.83203125" style="1"/>
    <col min="10237" max="10237" width="0" style="1" hidden="1" customWidth="1"/>
    <col min="10238" max="10239" width="8.83203125" style="1"/>
    <col min="10240" max="10241" width="10.5" style="1" bestFit="1" customWidth="1"/>
    <col min="10242" max="10492" width="8.83203125" style="1"/>
    <col min="10493" max="10493" width="0" style="1" hidden="1" customWidth="1"/>
    <col min="10494" max="10495" width="8.83203125" style="1"/>
    <col min="10496" max="10497" width="10.5" style="1" bestFit="1" customWidth="1"/>
    <col min="10498" max="10748" width="8.83203125" style="1"/>
    <col min="10749" max="10749" width="0" style="1" hidden="1" customWidth="1"/>
    <col min="10750" max="10751" width="8.83203125" style="1"/>
    <col min="10752" max="10753" width="10.5" style="1" bestFit="1" customWidth="1"/>
    <col min="10754" max="11004" width="8.83203125" style="1"/>
    <col min="11005" max="11005" width="0" style="1" hidden="1" customWidth="1"/>
    <col min="11006" max="11007" width="8.83203125" style="1"/>
    <col min="11008" max="11009" width="10.5" style="1" bestFit="1" customWidth="1"/>
    <col min="11010" max="11260" width="8.83203125" style="1"/>
    <col min="11261" max="11261" width="0" style="1" hidden="1" customWidth="1"/>
    <col min="11262" max="11263" width="8.83203125" style="1"/>
    <col min="11264" max="11265" width="10.5" style="1" bestFit="1" customWidth="1"/>
    <col min="11266" max="11516" width="8.83203125" style="1"/>
    <col min="11517" max="11517" width="0" style="1" hidden="1" customWidth="1"/>
    <col min="11518" max="11519" width="8.83203125" style="1"/>
    <col min="11520" max="11521" width="10.5" style="1" bestFit="1" customWidth="1"/>
    <col min="11522" max="11772" width="8.83203125" style="1"/>
    <col min="11773" max="11773" width="0" style="1" hidden="1" customWidth="1"/>
    <col min="11774" max="11775" width="8.83203125" style="1"/>
    <col min="11776" max="11777" width="10.5" style="1" bestFit="1" customWidth="1"/>
    <col min="11778" max="12028" width="8.83203125" style="1"/>
    <col min="12029" max="12029" width="0" style="1" hidden="1" customWidth="1"/>
    <col min="12030" max="12031" width="8.83203125" style="1"/>
    <col min="12032" max="12033" width="10.5" style="1" bestFit="1" customWidth="1"/>
    <col min="12034" max="12284" width="8.83203125" style="1"/>
    <col min="12285" max="12285" width="0" style="1" hidden="1" customWidth="1"/>
    <col min="12286" max="12287" width="8.83203125" style="1"/>
    <col min="12288" max="12289" width="10.5" style="1" bestFit="1" customWidth="1"/>
    <col min="12290" max="12540" width="8.83203125" style="1"/>
    <col min="12541" max="12541" width="0" style="1" hidden="1" customWidth="1"/>
    <col min="12542" max="12543" width="8.83203125" style="1"/>
    <col min="12544" max="12545" width="10.5" style="1" bestFit="1" customWidth="1"/>
    <col min="12546" max="12796" width="8.83203125" style="1"/>
    <col min="12797" max="12797" width="0" style="1" hidden="1" customWidth="1"/>
    <col min="12798" max="12799" width="8.83203125" style="1"/>
    <col min="12800" max="12801" width="10.5" style="1" bestFit="1" customWidth="1"/>
    <col min="12802" max="13052" width="8.83203125" style="1"/>
    <col min="13053" max="13053" width="0" style="1" hidden="1" customWidth="1"/>
    <col min="13054" max="13055" width="8.83203125" style="1"/>
    <col min="13056" max="13057" width="10.5" style="1" bestFit="1" customWidth="1"/>
    <col min="13058" max="13308" width="8.83203125" style="1"/>
    <col min="13309" max="13309" width="0" style="1" hidden="1" customWidth="1"/>
    <col min="13310" max="13311" width="8.83203125" style="1"/>
    <col min="13312" max="13313" width="10.5" style="1" bestFit="1" customWidth="1"/>
    <col min="13314" max="13564" width="8.83203125" style="1"/>
    <col min="13565" max="13565" width="0" style="1" hidden="1" customWidth="1"/>
    <col min="13566" max="13567" width="8.83203125" style="1"/>
    <col min="13568" max="13569" width="10.5" style="1" bestFit="1" customWidth="1"/>
    <col min="13570" max="13820" width="8.83203125" style="1"/>
    <col min="13821" max="13821" width="0" style="1" hidden="1" customWidth="1"/>
    <col min="13822" max="13823" width="8.83203125" style="1"/>
    <col min="13824" max="13825" width="10.5" style="1" bestFit="1" customWidth="1"/>
    <col min="13826" max="14076" width="8.83203125" style="1"/>
    <col min="14077" max="14077" width="0" style="1" hidden="1" customWidth="1"/>
    <col min="14078" max="14079" width="8.83203125" style="1"/>
    <col min="14080" max="14081" width="10.5" style="1" bestFit="1" customWidth="1"/>
    <col min="14082" max="14332" width="8.83203125" style="1"/>
    <col min="14333" max="14333" width="0" style="1" hidden="1" customWidth="1"/>
    <col min="14334" max="14335" width="8.83203125" style="1"/>
    <col min="14336" max="14337" width="10.5" style="1" bestFit="1" customWidth="1"/>
    <col min="14338" max="14588" width="8.83203125" style="1"/>
    <col min="14589" max="14589" width="0" style="1" hidden="1" customWidth="1"/>
    <col min="14590" max="14591" width="8.83203125" style="1"/>
    <col min="14592" max="14593" width="10.5" style="1" bestFit="1" customWidth="1"/>
    <col min="14594" max="14844" width="8.83203125" style="1"/>
    <col min="14845" max="14845" width="0" style="1" hidden="1" customWidth="1"/>
    <col min="14846" max="14847" width="8.83203125" style="1"/>
    <col min="14848" max="14849" width="10.5" style="1" bestFit="1" customWidth="1"/>
    <col min="14850" max="15100" width="8.83203125" style="1"/>
    <col min="15101" max="15101" width="0" style="1" hidden="1" customWidth="1"/>
    <col min="15102" max="15103" width="8.83203125" style="1"/>
    <col min="15104" max="15105" width="10.5" style="1" bestFit="1" customWidth="1"/>
    <col min="15106" max="15356" width="8.83203125" style="1"/>
    <col min="15357" max="15357" width="0" style="1" hidden="1" customWidth="1"/>
    <col min="15358" max="15359" width="8.83203125" style="1"/>
    <col min="15360" max="15361" width="10.5" style="1" bestFit="1" customWidth="1"/>
    <col min="15362" max="15612" width="8.83203125" style="1"/>
    <col min="15613" max="15613" width="0" style="1" hidden="1" customWidth="1"/>
    <col min="15614" max="15615" width="8.83203125" style="1"/>
    <col min="15616" max="15617" width="10.5" style="1" bestFit="1" customWidth="1"/>
    <col min="15618" max="15868" width="8.83203125" style="1"/>
    <col min="15869" max="15869" width="0" style="1" hidden="1" customWidth="1"/>
    <col min="15870" max="15871" width="8.83203125" style="1"/>
    <col min="15872" max="15873" width="10.5" style="1" bestFit="1" customWidth="1"/>
    <col min="15874" max="16124" width="8.83203125" style="1"/>
    <col min="16125" max="16125" width="0" style="1" hidden="1" customWidth="1"/>
    <col min="16126" max="16127" width="8.83203125" style="1"/>
    <col min="16128" max="16129" width="10.5" style="1" bestFit="1" customWidth="1"/>
    <col min="16130" max="16384" width="8.83203125" style="1"/>
  </cols>
  <sheetData>
    <row r="1" spans="1:13" ht="14" thickBot="1" x14ac:dyDescent="0.2">
      <c r="A1" s="18" t="s">
        <v>0</v>
      </c>
      <c r="B1" s="19" t="s">
        <v>1</v>
      </c>
      <c r="C1" s="20" t="s">
        <v>2</v>
      </c>
      <c r="D1" s="1" t="s">
        <v>40</v>
      </c>
      <c r="E1" s="1" t="s">
        <v>41</v>
      </c>
      <c r="J1" s="1" t="s">
        <v>46</v>
      </c>
      <c r="K1" s="1" t="s">
        <v>45</v>
      </c>
      <c r="L1" s="30" t="s">
        <v>5</v>
      </c>
      <c r="M1" s="1" t="s">
        <v>48</v>
      </c>
    </row>
    <row r="2" spans="1:13" ht="15" x14ac:dyDescent="0.2">
      <c r="A2" s="21">
        <v>-100</v>
      </c>
      <c r="B2" s="22">
        <v>302.8</v>
      </c>
      <c r="C2" s="23">
        <v>1.8410016080402043</v>
      </c>
      <c r="D2" s="1">
        <f>LOG(C2)</f>
        <v>0.2650541678427884</v>
      </c>
      <c r="E2" s="1">
        <f>LOG(B2)</f>
        <v>2.4811558708280352</v>
      </c>
      <c r="J2" s="1">
        <v>1.8665</v>
      </c>
      <c r="K2" s="1">
        <v>0</v>
      </c>
      <c r="L2" s="30">
        <f>((J2*100000)*(B2/1000000))/(H$23*(H$10+H$12))</f>
        <v>375.64469255850975</v>
      </c>
    </row>
    <row r="3" spans="1:13" ht="15" x14ac:dyDescent="0.2">
      <c r="A3" s="21">
        <v>-99</v>
      </c>
      <c r="B3" s="22">
        <v>299.54000000000002</v>
      </c>
      <c r="C3" s="23">
        <v>1.9477317587939673</v>
      </c>
      <c r="D3" s="1">
        <f t="shared" ref="D3:D66" si="0">LOG(C3)</f>
        <v>0.28952914571656452</v>
      </c>
      <c r="E3" s="1">
        <f t="shared" ref="E3:E66" si="1">LOG(B3)</f>
        <v>2.4764548254543031</v>
      </c>
      <c r="G3" s="9" t="s">
        <v>6</v>
      </c>
      <c r="H3" s="9">
        <v>1.2705</v>
      </c>
      <c r="I3" s="9"/>
      <c r="J3" s="1">
        <f t="shared" ref="J3:J34" si="2">J2*(B2/B3)^H$3</f>
        <v>1.8923465485258475</v>
      </c>
      <c r="K3" s="1">
        <v>0</v>
      </c>
      <c r="L3" s="30">
        <f t="shared" ref="L3:L66" si="3">((J3*100000)*(B3/1000000))/(H$23*(H$10+H$12))</f>
        <v>376.74620810169387</v>
      </c>
      <c r="M3" s="1">
        <f>(J3*100000)*((B3-B2)/1000000)</f>
        <v>-0.61690497481942463</v>
      </c>
    </row>
    <row r="4" spans="1:13" ht="15" x14ac:dyDescent="0.2">
      <c r="A4" s="21">
        <v>-98</v>
      </c>
      <c r="B4" s="22">
        <v>296.26</v>
      </c>
      <c r="C4" s="23">
        <v>1.8802616582914595</v>
      </c>
      <c r="D4" s="1">
        <f t="shared" si="0"/>
        <v>0.27421829013861626</v>
      </c>
      <c r="E4" s="1">
        <f t="shared" si="1"/>
        <v>2.4716730185000912</v>
      </c>
      <c r="G4" s="10" t="s">
        <v>7</v>
      </c>
      <c r="H4" s="9">
        <v>1.3484</v>
      </c>
      <c r="I4" s="9"/>
      <c r="J4" s="1">
        <f t="shared" si="2"/>
        <v>1.9190043453579417</v>
      </c>
      <c r="K4" s="1">
        <v>0</v>
      </c>
      <c r="L4" s="30">
        <f t="shared" si="3"/>
        <v>377.86996090265774</v>
      </c>
      <c r="M4" s="1">
        <f t="shared" ref="M4:M67" si="4">(J4*100000)*((B4-B3)/1000000)</f>
        <v>-0.62943342527741053</v>
      </c>
    </row>
    <row r="5" spans="1:13" ht="15" x14ac:dyDescent="0.2">
      <c r="A5" s="21">
        <v>-97</v>
      </c>
      <c r="B5" s="22">
        <v>292.95</v>
      </c>
      <c r="C5" s="23">
        <v>2.0133624120602986</v>
      </c>
      <c r="D5" s="1">
        <f t="shared" si="0"/>
        <v>0.30392195640451436</v>
      </c>
      <c r="E5" s="1">
        <f t="shared" si="1"/>
        <v>2.4667935023435357</v>
      </c>
      <c r="G5" s="10" t="s">
        <v>8</v>
      </c>
      <c r="H5" s="9">
        <v>5</v>
      </c>
      <c r="I5" s="9"/>
      <c r="J5" s="1">
        <f t="shared" si="2"/>
        <v>1.9465940134883215</v>
      </c>
      <c r="K5" s="1">
        <v>0</v>
      </c>
      <c r="L5" s="30">
        <f t="shared" si="3"/>
        <v>379.02013136133257</v>
      </c>
      <c r="M5" s="1">
        <f t="shared" si="4"/>
        <v>-0.6443226184646349</v>
      </c>
    </row>
    <row r="6" spans="1:13" ht="15" x14ac:dyDescent="0.2">
      <c r="A6" s="21">
        <v>-96</v>
      </c>
      <c r="B6" s="22">
        <v>289.61</v>
      </c>
      <c r="C6" s="23">
        <v>1.9207445728643213</v>
      </c>
      <c r="D6" s="1">
        <f t="shared" si="0"/>
        <v>0.28346961474655036</v>
      </c>
      <c r="E6" s="1">
        <f t="shared" si="1"/>
        <v>2.4618135536226196</v>
      </c>
      <c r="G6" s="10" t="s">
        <v>9</v>
      </c>
      <c r="H6" s="9">
        <v>2</v>
      </c>
      <c r="I6" s="9"/>
      <c r="J6" s="1">
        <f>J5*(B5/B6)^H$3</f>
        <v>1.9751605747910603</v>
      </c>
      <c r="K6" s="1">
        <v>0</v>
      </c>
      <c r="L6" s="30">
        <f t="shared" si="3"/>
        <v>380.19758500752982</v>
      </c>
      <c r="M6" s="1">
        <f t="shared" si="4"/>
        <v>-0.6597036319802092</v>
      </c>
    </row>
    <row r="7" spans="1:13" ht="15" x14ac:dyDescent="0.2">
      <c r="A7" s="21">
        <v>-95</v>
      </c>
      <c r="B7" s="22">
        <v>286.24</v>
      </c>
      <c r="C7" s="23">
        <v>2.0654945728643215</v>
      </c>
      <c r="D7" s="1">
        <f t="shared" si="0"/>
        <v>0.31502405819511559</v>
      </c>
      <c r="E7" s="1">
        <f t="shared" si="1"/>
        <v>2.4567303232232978</v>
      </c>
      <c r="G7" s="10" t="s">
        <v>10</v>
      </c>
      <c r="H7" s="9">
        <v>38</v>
      </c>
      <c r="I7" s="10" t="s">
        <v>11</v>
      </c>
      <c r="J7" s="1">
        <f t="shared" si="2"/>
        <v>2.0047519865239281</v>
      </c>
      <c r="K7" s="1">
        <v>0</v>
      </c>
      <c r="L7" s="30">
        <f t="shared" si="3"/>
        <v>381.40323096717646</v>
      </c>
      <c r="M7" s="1">
        <f t="shared" si="4"/>
        <v>-0.67560141945856467</v>
      </c>
    </row>
    <row r="8" spans="1:13" ht="15" x14ac:dyDescent="0.2">
      <c r="A8" s="21">
        <v>-94</v>
      </c>
      <c r="B8" s="22">
        <v>282.86</v>
      </c>
      <c r="C8" s="23">
        <v>2.0023249748743703</v>
      </c>
      <c r="D8" s="1">
        <f t="shared" si="0"/>
        <v>0.30153456432265796</v>
      </c>
      <c r="E8" s="1">
        <f t="shared" si="1"/>
        <v>2.4515715370380673</v>
      </c>
      <c r="G8" s="10" t="s">
        <v>12</v>
      </c>
      <c r="H8" s="11">
        <v>4.3827999999999998E-4</v>
      </c>
      <c r="I8" s="10" t="s">
        <v>13</v>
      </c>
      <c r="J8" s="1">
        <f t="shared" si="2"/>
        <v>2.0352365358616553</v>
      </c>
      <c r="K8" s="1">
        <v>0</v>
      </c>
      <c r="L8" s="30">
        <f t="shared" si="3"/>
        <v>382.63070628120681</v>
      </c>
      <c r="M8" s="1">
        <f t="shared" si="4"/>
        <v>-0.6879099491212386</v>
      </c>
    </row>
    <row r="9" spans="1:13" ht="15" x14ac:dyDescent="0.2">
      <c r="A9" s="21">
        <v>-93</v>
      </c>
      <c r="B9" s="22">
        <v>279.45</v>
      </c>
      <c r="C9" s="23">
        <v>2.1366418090452255</v>
      </c>
      <c r="D9" s="1">
        <f t="shared" si="0"/>
        <v>0.32973172226064218</v>
      </c>
      <c r="E9" s="1">
        <f t="shared" si="1"/>
        <v>2.4463041139519239</v>
      </c>
      <c r="G9" s="10" t="s">
        <v>14</v>
      </c>
      <c r="H9" s="9">
        <v>1.167</v>
      </c>
      <c r="I9" s="10" t="s">
        <v>15</v>
      </c>
      <c r="J9" s="1">
        <f t="shared" si="2"/>
        <v>2.0668413964261014</v>
      </c>
      <c r="K9" s="1">
        <v>0</v>
      </c>
      <c r="L9" s="30">
        <f t="shared" si="3"/>
        <v>383.8881066811399</v>
      </c>
      <c r="M9" s="1">
        <f t="shared" si="4"/>
        <v>-0.7047929161813058</v>
      </c>
    </row>
    <row r="10" spans="1:13" ht="15" x14ac:dyDescent="0.2">
      <c r="A10" s="21">
        <v>-92</v>
      </c>
      <c r="B10" s="22">
        <v>276.02</v>
      </c>
      <c r="C10" s="23">
        <v>2.0728571356783916</v>
      </c>
      <c r="D10" s="1">
        <f t="shared" si="0"/>
        <v>0.31656937091942361</v>
      </c>
      <c r="E10" s="1">
        <f t="shared" si="1"/>
        <v>2.4409405515396636</v>
      </c>
      <c r="G10" s="10" t="s">
        <v>16</v>
      </c>
      <c r="H10" s="12">
        <f>H$16*H9*H8</f>
        <v>4.9101384959999994E-4</v>
      </c>
      <c r="I10" s="10" t="s">
        <v>17</v>
      </c>
      <c r="J10" s="1">
        <f t="shared" si="2"/>
        <v>2.0995274513541391</v>
      </c>
      <c r="K10" s="1">
        <v>0</v>
      </c>
      <c r="L10" s="30">
        <f t="shared" si="3"/>
        <v>385.17270271807786</v>
      </c>
      <c r="M10" s="1">
        <f t="shared" si="4"/>
        <v>-0.72013791581447117</v>
      </c>
    </row>
    <row r="11" spans="1:13" ht="15" x14ac:dyDescent="0.2">
      <c r="A11" s="21">
        <v>-91</v>
      </c>
      <c r="B11" s="22">
        <v>272.57</v>
      </c>
      <c r="C11" s="23">
        <v>2.221283517587942</v>
      </c>
      <c r="D11" s="1">
        <f t="shared" si="0"/>
        <v>0.34660399405755182</v>
      </c>
      <c r="E11" s="1">
        <f t="shared" si="1"/>
        <v>2.4354780541713246</v>
      </c>
      <c r="G11" s="10" t="s">
        <v>18</v>
      </c>
      <c r="H11" s="9">
        <v>14.7</v>
      </c>
      <c r="I11" s="9"/>
      <c r="J11" s="1">
        <f t="shared" si="2"/>
        <v>2.1333477804050727</v>
      </c>
      <c r="K11" s="1">
        <v>0</v>
      </c>
      <c r="L11" s="30">
        <f t="shared" si="3"/>
        <v>386.48541247167952</v>
      </c>
      <c r="M11" s="1">
        <f t="shared" si="4"/>
        <v>-0.73600498423974758</v>
      </c>
    </row>
    <row r="12" spans="1:13" ht="15" x14ac:dyDescent="0.2">
      <c r="A12" s="21">
        <v>-90</v>
      </c>
      <c r="B12" s="22">
        <v>269.08999999999997</v>
      </c>
      <c r="C12" s="23">
        <v>2.1305106532663314</v>
      </c>
      <c r="D12" s="1">
        <f t="shared" si="0"/>
        <v>0.32848371015966593</v>
      </c>
      <c r="E12" s="1">
        <f t="shared" si="1"/>
        <v>2.4298975586871476</v>
      </c>
      <c r="G12" s="10" t="s">
        <v>19</v>
      </c>
      <c r="H12" s="12">
        <f>H10/H11</f>
        <v>3.3402302693877548E-5</v>
      </c>
      <c r="I12" s="10" t="s">
        <v>17</v>
      </c>
      <c r="J12" s="1">
        <f t="shared" si="2"/>
        <v>2.1684613201274785</v>
      </c>
      <c r="K12" s="1">
        <v>0</v>
      </c>
      <c r="L12" s="30">
        <f t="shared" si="3"/>
        <v>387.8310986951887</v>
      </c>
      <c r="M12" s="1">
        <f t="shared" si="4"/>
        <v>-0.75462453940436647</v>
      </c>
    </row>
    <row r="13" spans="1:13" ht="15" x14ac:dyDescent="0.2">
      <c r="A13" s="21">
        <v>-89</v>
      </c>
      <c r="B13" s="22">
        <v>265.60000000000002</v>
      </c>
      <c r="C13" s="23">
        <v>2.2826189447236174</v>
      </c>
      <c r="D13" s="1">
        <f t="shared" si="0"/>
        <v>0.35843341739634749</v>
      </c>
      <c r="E13" s="1">
        <f t="shared" si="1"/>
        <v>2.42422807069598</v>
      </c>
      <c r="G13" s="10" t="s">
        <v>20</v>
      </c>
      <c r="H13" s="11">
        <v>44000000</v>
      </c>
      <c r="I13" s="10" t="s">
        <v>21</v>
      </c>
      <c r="J13" s="1">
        <f t="shared" si="2"/>
        <v>2.2047267139256719</v>
      </c>
      <c r="K13" s="1">
        <v>0</v>
      </c>
      <c r="L13" s="30">
        <f t="shared" si="3"/>
        <v>389.20304290880381</v>
      </c>
      <c r="M13" s="1">
        <f t="shared" si="4"/>
        <v>-0.76944962316004895</v>
      </c>
    </row>
    <row r="14" spans="1:13" ht="15" x14ac:dyDescent="0.2">
      <c r="A14" s="21">
        <v>-88</v>
      </c>
      <c r="B14" s="22">
        <v>262.08999999999997</v>
      </c>
      <c r="C14" s="23">
        <v>2.2249631658291453</v>
      </c>
      <c r="D14" s="1">
        <f t="shared" si="0"/>
        <v>0.3473228256497321</v>
      </c>
      <c r="E14" s="1">
        <f t="shared" si="1"/>
        <v>2.4184504508295834</v>
      </c>
      <c r="G14" s="10" t="s">
        <v>22</v>
      </c>
      <c r="H14" s="9">
        <v>298</v>
      </c>
      <c r="I14" s="10" t="s">
        <v>23</v>
      </c>
      <c r="J14" s="1">
        <f t="shared" si="2"/>
        <v>2.242307814064846</v>
      </c>
      <c r="K14" s="1">
        <v>0</v>
      </c>
      <c r="L14" s="30">
        <f t="shared" si="3"/>
        <v>390.60614672886737</v>
      </c>
      <c r="M14" s="1">
        <f t="shared" si="4"/>
        <v>-0.7870500427367717</v>
      </c>
    </row>
    <row r="15" spans="1:13" ht="15" x14ac:dyDescent="0.2">
      <c r="A15" s="21">
        <v>-87</v>
      </c>
      <c r="B15" s="22">
        <v>258.57</v>
      </c>
      <c r="C15" s="23">
        <v>2.3691124120603004</v>
      </c>
      <c r="D15" s="1">
        <f t="shared" si="0"/>
        <v>0.37458566805887333</v>
      </c>
      <c r="E15" s="1">
        <f t="shared" si="1"/>
        <v>2.4125781354312723</v>
      </c>
      <c r="G15" s="10" t="s">
        <v>24</v>
      </c>
      <c r="H15" s="9">
        <v>0.97</v>
      </c>
      <c r="I15" s="9"/>
      <c r="J15" s="1">
        <f t="shared" si="2"/>
        <v>2.2811613626788536</v>
      </c>
      <c r="K15" s="1">
        <v>0</v>
      </c>
      <c r="L15" s="30">
        <f t="shared" si="3"/>
        <v>392.03743092956535</v>
      </c>
      <c r="M15" s="1">
        <f t="shared" si="4"/>
        <v>-0.80296879966295232</v>
      </c>
    </row>
    <row r="16" spans="1:13" ht="15" x14ac:dyDescent="0.2">
      <c r="A16" s="21">
        <v>-86</v>
      </c>
      <c r="B16" s="22">
        <v>255.03</v>
      </c>
      <c r="C16" s="23">
        <v>2.3040870351758804</v>
      </c>
      <c r="D16" s="1">
        <f t="shared" si="0"/>
        <v>0.3624988802124135</v>
      </c>
      <c r="E16" s="1">
        <f t="shared" si="1"/>
        <v>2.406591270897152</v>
      </c>
      <c r="G16" s="10" t="s">
        <v>25</v>
      </c>
      <c r="H16" s="9">
        <v>0.96</v>
      </c>
      <c r="I16" s="9"/>
      <c r="J16" s="1">
        <f t="shared" si="2"/>
        <v>2.3214659522496901</v>
      </c>
      <c r="K16" s="1">
        <v>0</v>
      </c>
      <c r="L16" s="30">
        <f t="shared" si="3"/>
        <v>393.50203386125895</v>
      </c>
      <c r="M16" s="1">
        <f t="shared" si="4"/>
        <v>-0.82179894709638834</v>
      </c>
    </row>
    <row r="17" spans="1:13" ht="15" x14ac:dyDescent="0.2">
      <c r="A17" s="21">
        <v>-85</v>
      </c>
      <c r="B17" s="22">
        <v>251.47</v>
      </c>
      <c r="C17" s="23">
        <v>2.4531593969849221</v>
      </c>
      <c r="D17" s="1">
        <f t="shared" si="0"/>
        <v>0.38972576792996444</v>
      </c>
      <c r="E17" s="1">
        <f t="shared" si="1"/>
        <v>2.4004861817912042</v>
      </c>
      <c r="G17" s="9" t="s">
        <v>31</v>
      </c>
      <c r="H17" s="13">
        <f>SUM(M:M)</f>
        <v>505.5512351633871</v>
      </c>
      <c r="I17" s="9" t="s">
        <v>32</v>
      </c>
      <c r="J17" s="1">
        <f t="shared" si="2"/>
        <v>2.3632998868915358</v>
      </c>
      <c r="K17" s="1">
        <v>0</v>
      </c>
      <c r="L17" s="30">
        <f t="shared" si="3"/>
        <v>395.0011936385543</v>
      </c>
      <c r="M17" s="1">
        <f t="shared" si="4"/>
        <v>-0.84133475973338723</v>
      </c>
    </row>
    <row r="18" spans="1:13" ht="15" x14ac:dyDescent="0.2">
      <c r="A18" s="21">
        <v>-84</v>
      </c>
      <c r="B18" s="22">
        <v>247.9</v>
      </c>
      <c r="C18" s="23">
        <v>2.3826068844221098</v>
      </c>
      <c r="D18" s="1">
        <f t="shared" si="0"/>
        <v>0.37705239232128379</v>
      </c>
      <c r="E18" s="1">
        <f t="shared" si="1"/>
        <v>2.3942765267678214</v>
      </c>
      <c r="G18" s="9" t="s">
        <v>33</v>
      </c>
      <c r="H18" s="13">
        <f>(H17*((H20/60)))/1000</f>
        <v>25.277561758169355</v>
      </c>
      <c r="I18" s="9" t="s">
        <v>35</v>
      </c>
      <c r="J18" s="1">
        <f t="shared" si="2"/>
        <v>2.4066237645582387</v>
      </c>
      <c r="K18" s="1">
        <v>0</v>
      </c>
      <c r="L18" s="30">
        <f t="shared" si="3"/>
        <v>396.53188970567697</v>
      </c>
      <c r="M18" s="1">
        <f t="shared" si="4"/>
        <v>-0.85916468394728962</v>
      </c>
    </row>
    <row r="19" spans="1:13" ht="15" x14ac:dyDescent="0.2">
      <c r="A19" s="21">
        <v>-83</v>
      </c>
      <c r="B19" s="22">
        <v>244.32</v>
      </c>
      <c r="C19" s="23">
        <v>2.5402752261306549</v>
      </c>
      <c r="D19" s="1">
        <f t="shared" si="0"/>
        <v>0.4048807728067057</v>
      </c>
      <c r="E19" s="1">
        <f t="shared" si="1"/>
        <v>2.3879590197123459</v>
      </c>
      <c r="G19" s="9" t="s">
        <v>36</v>
      </c>
      <c r="H19" s="14">
        <f>H18/0.74</f>
        <v>34.158867240769396</v>
      </c>
      <c r="I19" s="9" t="s">
        <v>36</v>
      </c>
      <c r="J19" s="1">
        <f t="shared" si="2"/>
        <v>2.4515152185215712</v>
      </c>
      <c r="K19" s="1">
        <v>0</v>
      </c>
      <c r="L19" s="30">
        <f t="shared" si="3"/>
        <v>398.09525885096917</v>
      </c>
      <c r="M19" s="1">
        <f t="shared" si="4"/>
        <v>-0.87764244823072546</v>
      </c>
    </row>
    <row r="20" spans="1:13" ht="15" x14ac:dyDescent="0.2">
      <c r="A20" s="21">
        <v>-82</v>
      </c>
      <c r="B20" s="22">
        <v>240.73</v>
      </c>
      <c r="C20" s="23">
        <v>2.4942579899497481</v>
      </c>
      <c r="D20" s="1">
        <f t="shared" si="0"/>
        <v>0.3969413720843154</v>
      </c>
      <c r="E20" s="1">
        <f t="shared" si="1"/>
        <v>2.3815302158362703</v>
      </c>
      <c r="G20" s="9" t="s">
        <v>34</v>
      </c>
      <c r="H20" s="9">
        <v>3000</v>
      </c>
      <c r="I20" s="9"/>
      <c r="J20" s="1">
        <f t="shared" si="2"/>
        <v>2.4980572597727329</v>
      </c>
      <c r="K20" s="1">
        <v>0</v>
      </c>
      <c r="L20" s="30">
        <f t="shared" si="3"/>
        <v>399.69249792593956</v>
      </c>
      <c r="M20" s="1">
        <f t="shared" si="4"/>
        <v>-0.89680255625841188</v>
      </c>
    </row>
    <row r="21" spans="1:13" ht="15" x14ac:dyDescent="0.2">
      <c r="A21" s="21">
        <v>-81</v>
      </c>
      <c r="B21" s="22">
        <v>237.12</v>
      </c>
      <c r="C21" s="23">
        <v>2.6200207035175915</v>
      </c>
      <c r="D21" s="1">
        <f t="shared" si="0"/>
        <v>0.41830472314719608</v>
      </c>
      <c r="E21" s="1">
        <f t="shared" si="1"/>
        <v>2.3749681862992342</v>
      </c>
      <c r="G21" s="9" t="s">
        <v>38</v>
      </c>
      <c r="H21" s="9">
        <v>1.25</v>
      </c>
      <c r="I21" s="9"/>
      <c r="J21" s="1">
        <f t="shared" si="2"/>
        <v>2.5464751794574831</v>
      </c>
      <c r="K21" s="1">
        <v>0</v>
      </c>
      <c r="L21" s="30">
        <f t="shared" si="3"/>
        <v>401.32944618592501</v>
      </c>
      <c r="M21" s="1">
        <f t="shared" si="4"/>
        <v>-0.91927753978414772</v>
      </c>
    </row>
    <row r="22" spans="1:13" ht="15" x14ac:dyDescent="0.2">
      <c r="A22" s="21">
        <v>-80</v>
      </c>
      <c r="B22" s="22">
        <v>233.51</v>
      </c>
      <c r="C22" s="23">
        <v>2.5844431658291493</v>
      </c>
      <c r="D22" s="1">
        <f t="shared" si="0"/>
        <v>0.41236698609234201</v>
      </c>
      <c r="E22" s="1">
        <f t="shared" si="1"/>
        <v>2.3683054838392832</v>
      </c>
      <c r="G22" s="9" t="s">
        <v>39</v>
      </c>
      <c r="H22" s="11">
        <f>SUM(H94:H146)</f>
        <v>1368.4594096597757</v>
      </c>
      <c r="I22" s="9" t="s">
        <v>32</v>
      </c>
      <c r="J22" s="1">
        <f t="shared" si="2"/>
        <v>2.5965961625861316</v>
      </c>
      <c r="K22" s="1">
        <v>0</v>
      </c>
      <c r="L22" s="30">
        <f t="shared" si="3"/>
        <v>402.9983674388647</v>
      </c>
      <c r="M22" s="1">
        <f t="shared" si="4"/>
        <v>-0.93737121469359708</v>
      </c>
    </row>
    <row r="23" spans="1:13" ht="15" x14ac:dyDescent="0.2">
      <c r="A23" s="21">
        <v>-79</v>
      </c>
      <c r="B23" s="22">
        <v>229.9</v>
      </c>
      <c r="C23" s="23">
        <v>2.7427006030150789</v>
      </c>
      <c r="D23" s="1">
        <f t="shared" si="0"/>
        <v>0.43817840200659819</v>
      </c>
      <c r="E23" s="1">
        <f t="shared" si="1"/>
        <v>2.3615389712692791</v>
      </c>
      <c r="G23" s="9" t="s">
        <v>47</v>
      </c>
      <c r="H23" s="9">
        <v>286.89999999999998</v>
      </c>
      <c r="I23" s="9" t="s">
        <v>21</v>
      </c>
      <c r="J23" s="1">
        <f t="shared" si="2"/>
        <v>2.64850785401533</v>
      </c>
      <c r="K23" s="1">
        <v>0</v>
      </c>
      <c r="L23" s="30">
        <f t="shared" si="3"/>
        <v>404.70039516354899</v>
      </c>
      <c r="M23" s="1">
        <f t="shared" si="4"/>
        <v>-0.9561113352995303</v>
      </c>
    </row>
    <row r="24" spans="1:13" ht="15" x14ac:dyDescent="0.2">
      <c r="A24" s="21">
        <v>-78</v>
      </c>
      <c r="B24" s="22">
        <v>226.27</v>
      </c>
      <c r="C24" s="23">
        <v>2.6733882914572904</v>
      </c>
      <c r="D24" s="1">
        <f t="shared" si="0"/>
        <v>0.42706204165601064</v>
      </c>
      <c r="E24" s="1">
        <f t="shared" si="1"/>
        <v>2.3546269768529489</v>
      </c>
      <c r="J24" s="1">
        <f t="shared" si="2"/>
        <v>2.7026073532448263</v>
      </c>
      <c r="K24" s="1">
        <v>0</v>
      </c>
      <c r="L24" s="30">
        <f t="shared" si="3"/>
        <v>406.44643901966492</v>
      </c>
      <c r="M24" s="1">
        <f t="shared" si="4"/>
        <v>-0.98104646922787064</v>
      </c>
    </row>
    <row r="25" spans="1:13" ht="15" x14ac:dyDescent="0.2">
      <c r="A25" s="21">
        <v>-77</v>
      </c>
      <c r="B25" s="22">
        <v>222.65</v>
      </c>
      <c r="C25" s="23">
        <v>2.8580254773869398</v>
      </c>
      <c r="D25" s="1">
        <f t="shared" si="0"/>
        <v>0.45606609591724812</v>
      </c>
      <c r="E25" s="1">
        <f t="shared" si="1"/>
        <v>2.3476226994672418</v>
      </c>
      <c r="J25" s="1">
        <f t="shared" si="2"/>
        <v>2.7585565316988543</v>
      </c>
      <c r="K25" s="1">
        <v>0</v>
      </c>
      <c r="L25" s="30">
        <f t="shared" si="3"/>
        <v>408.22347937658958</v>
      </c>
      <c r="M25" s="1">
        <f t="shared" si="4"/>
        <v>-0.99859746447498665</v>
      </c>
    </row>
    <row r="26" spans="1:13" ht="15" x14ac:dyDescent="0.2">
      <c r="A26" s="21">
        <v>-76</v>
      </c>
      <c r="B26" s="22">
        <v>219.02</v>
      </c>
      <c r="C26" s="23">
        <v>2.7966787437185974</v>
      </c>
      <c r="D26" s="1">
        <f t="shared" si="0"/>
        <v>0.44664258155088038</v>
      </c>
      <c r="E26" s="1">
        <f t="shared" si="1"/>
        <v>2.3404837746257177</v>
      </c>
      <c r="G26" s="9" t="s">
        <v>42</v>
      </c>
      <c r="H26" s="9">
        <v>1.2705</v>
      </c>
      <c r="I26" s="9"/>
      <c r="J26" s="1">
        <f t="shared" si="2"/>
        <v>2.8167732808874324</v>
      </c>
      <c r="K26" s="1">
        <v>0</v>
      </c>
      <c r="L26" s="30">
        <f t="shared" si="3"/>
        <v>410.04267601656392</v>
      </c>
      <c r="M26" s="1">
        <f t="shared" si="4"/>
        <v>-1.0224887009621366</v>
      </c>
    </row>
    <row r="27" spans="1:13" ht="15" x14ac:dyDescent="0.2">
      <c r="A27" s="21">
        <v>-75</v>
      </c>
      <c r="B27" s="22">
        <v>215.38</v>
      </c>
      <c r="C27" s="23">
        <v>2.9684488442211063</v>
      </c>
      <c r="D27" s="1">
        <f t="shared" si="0"/>
        <v>0.47252956905661292</v>
      </c>
      <c r="E27" s="1">
        <f t="shared" si="1"/>
        <v>2.3332053726253439</v>
      </c>
      <c r="G27" s="9" t="s">
        <v>43</v>
      </c>
      <c r="H27" s="9">
        <v>1.3484</v>
      </c>
      <c r="I27" s="9"/>
      <c r="J27" s="1">
        <f t="shared" si="2"/>
        <v>2.8773924665996824</v>
      </c>
      <c r="K27" s="1">
        <v>0</v>
      </c>
      <c r="L27" s="30">
        <f t="shared" si="3"/>
        <v>411.9057617141641</v>
      </c>
      <c r="M27" s="1">
        <f t="shared" si="4"/>
        <v>-1.0473708578422887</v>
      </c>
    </row>
    <row r="28" spans="1:13" ht="15" x14ac:dyDescent="0.2">
      <c r="A28" s="21">
        <v>-74</v>
      </c>
      <c r="B28" s="22">
        <v>211.75</v>
      </c>
      <c r="C28" s="23">
        <v>2.9107825125628177</v>
      </c>
      <c r="D28" s="1">
        <f t="shared" si="0"/>
        <v>0.46400975709719317</v>
      </c>
      <c r="E28" s="1">
        <f t="shared" si="1"/>
        <v>2.3258234190027447</v>
      </c>
      <c r="J28" s="1">
        <f t="shared" si="2"/>
        <v>2.9402067772226825</v>
      </c>
      <c r="K28" s="1">
        <v>0</v>
      </c>
      <c r="L28" s="30">
        <f t="shared" si="3"/>
        <v>413.80400087722973</v>
      </c>
      <c r="M28" s="1">
        <f t="shared" si="4"/>
        <v>-1.0672950601318325</v>
      </c>
    </row>
    <row r="29" spans="1:13" ht="15" x14ac:dyDescent="0.2">
      <c r="A29" s="21">
        <v>-73</v>
      </c>
      <c r="B29" s="22">
        <v>208.12</v>
      </c>
      <c r="C29" s="23">
        <v>3.0819405527638182</v>
      </c>
      <c r="D29" s="1">
        <f t="shared" si="0"/>
        <v>0.4888242574013385</v>
      </c>
      <c r="E29" s="1">
        <f t="shared" si="1"/>
        <v>2.318313817223999</v>
      </c>
      <c r="J29" s="1">
        <f t="shared" si="2"/>
        <v>3.0055144710584107</v>
      </c>
      <c r="K29" s="1">
        <v>0</v>
      </c>
      <c r="L29" s="30">
        <f t="shared" si="3"/>
        <v>415.74404059300474</v>
      </c>
      <c r="M29" s="1">
        <f t="shared" si="4"/>
        <v>-1.0910017529942018</v>
      </c>
    </row>
    <row r="30" spans="1:13" ht="15" x14ac:dyDescent="0.2">
      <c r="A30" s="21">
        <v>-72</v>
      </c>
      <c r="B30" s="22">
        <v>204.49</v>
      </c>
      <c r="C30" s="23">
        <v>3.074582361809044</v>
      </c>
      <c r="D30" s="1">
        <f t="shared" si="0"/>
        <v>0.48778613140248855</v>
      </c>
      <c r="E30" s="1">
        <f t="shared" si="1"/>
        <v>2.3106720749301237</v>
      </c>
      <c r="J30" s="1">
        <f t="shared" si="2"/>
        <v>3.0734606485753684</v>
      </c>
      <c r="K30" s="1">
        <v>0</v>
      </c>
      <c r="L30" s="30">
        <f t="shared" si="3"/>
        <v>417.72755488476281</v>
      </c>
      <c r="M30" s="1">
        <f t="shared" si="4"/>
        <v>-1.1156662154328572</v>
      </c>
    </row>
    <row r="31" spans="1:13" ht="15" x14ac:dyDescent="0.2">
      <c r="A31" s="21">
        <v>-71</v>
      </c>
      <c r="B31" s="22">
        <v>200.86</v>
      </c>
      <c r="C31" s="23">
        <v>3.2279294974874375</v>
      </c>
      <c r="D31" s="1">
        <f t="shared" si="0"/>
        <v>0.50892404055234286</v>
      </c>
      <c r="E31" s="1">
        <f t="shared" si="1"/>
        <v>2.3028934583565053</v>
      </c>
      <c r="J31" s="1">
        <f t="shared" si="2"/>
        <v>3.1442016357818305</v>
      </c>
      <c r="K31" s="1">
        <v>0</v>
      </c>
      <c r="L31" s="30">
        <f t="shared" si="3"/>
        <v>419.75631607967028</v>
      </c>
      <c r="M31" s="1">
        <f t="shared" si="4"/>
        <v>-1.1413451937888031</v>
      </c>
    </row>
    <row r="32" spans="1:13" ht="15" x14ac:dyDescent="0.2">
      <c r="A32" s="21">
        <v>-70</v>
      </c>
      <c r="B32" s="22">
        <v>197.24</v>
      </c>
      <c r="C32" s="23">
        <v>3.2242518592964813</v>
      </c>
      <c r="D32" s="1">
        <f t="shared" si="0"/>
        <v>0.50842895894895479</v>
      </c>
      <c r="E32" s="1">
        <f t="shared" si="1"/>
        <v>2.2949949938591003</v>
      </c>
      <c r="J32" s="1">
        <f t="shared" si="2"/>
        <v>3.2176987993074708</v>
      </c>
      <c r="K32" s="1">
        <v>0</v>
      </c>
      <c r="L32" s="30">
        <f t="shared" si="3"/>
        <v>421.82641726244628</v>
      </c>
      <c r="M32" s="1">
        <f t="shared" si="4"/>
        <v>-1.1648069653493061</v>
      </c>
    </row>
    <row r="33" spans="1:13" ht="15" x14ac:dyDescent="0.2">
      <c r="A33" s="21">
        <v>-69</v>
      </c>
      <c r="B33" s="22">
        <v>193.62</v>
      </c>
      <c r="C33" s="23">
        <v>3.3825191959798975</v>
      </c>
      <c r="D33" s="1">
        <f t="shared" si="0"/>
        <v>0.52924026992139406</v>
      </c>
      <c r="E33" s="1">
        <f t="shared" si="1"/>
        <v>2.2869502157875488</v>
      </c>
      <c r="J33" s="1">
        <f t="shared" si="2"/>
        <v>3.2943237630925855</v>
      </c>
      <c r="K33" s="1">
        <v>0</v>
      </c>
      <c r="L33" s="30">
        <f t="shared" si="3"/>
        <v>423.94536044130001</v>
      </c>
      <c r="M33" s="1">
        <f t="shared" si="4"/>
        <v>-1.1925452022395175</v>
      </c>
    </row>
    <row r="34" spans="1:13" ht="15" x14ac:dyDescent="0.2">
      <c r="A34" s="21">
        <v>-68</v>
      </c>
      <c r="B34" s="22">
        <v>190.02</v>
      </c>
      <c r="C34" s="23">
        <v>3.3641099974874367</v>
      </c>
      <c r="D34" s="1">
        <f t="shared" si="0"/>
        <v>0.52687018763741167</v>
      </c>
      <c r="E34" s="1">
        <f t="shared" si="1"/>
        <v>2.2787993137555556</v>
      </c>
      <c r="J34" s="1">
        <f t="shared" si="2"/>
        <v>3.3738207117909913</v>
      </c>
      <c r="K34" s="1">
        <v>0</v>
      </c>
      <c r="L34" s="30">
        <f t="shared" si="3"/>
        <v>426.10311177691113</v>
      </c>
      <c r="M34" s="1">
        <f t="shared" si="4"/>
        <v>-1.214575456244755</v>
      </c>
    </row>
    <row r="35" spans="1:13" ht="15" x14ac:dyDescent="0.2">
      <c r="A35" s="21">
        <v>-67</v>
      </c>
      <c r="B35" s="22">
        <v>186.42</v>
      </c>
      <c r="C35" s="23">
        <v>3.5414086432160743</v>
      </c>
      <c r="D35" s="1">
        <f t="shared" si="0"/>
        <v>0.54917604289880428</v>
      </c>
      <c r="E35" s="1">
        <f t="shared" si="1"/>
        <v>2.2704925036386179</v>
      </c>
      <c r="J35" s="1">
        <f t="shared" ref="J35:J66" si="5">J34*(B34/B35)^H$3</f>
        <v>3.4568123291929513</v>
      </c>
      <c r="K35" s="1">
        <v>0</v>
      </c>
      <c r="L35" s="30">
        <f t="shared" si="3"/>
        <v>428.31343571708402</v>
      </c>
      <c r="M35" s="1">
        <f t="shared" si="4"/>
        <v>-1.2444524385094704</v>
      </c>
    </row>
    <row r="36" spans="1:13" ht="15" x14ac:dyDescent="0.2">
      <c r="A36" s="21">
        <v>-66</v>
      </c>
      <c r="B36" s="22">
        <v>182.83</v>
      </c>
      <c r="C36" s="23">
        <v>3.5346633668341636</v>
      </c>
      <c r="D36" s="1">
        <f t="shared" si="0"/>
        <v>0.54834805890013072</v>
      </c>
      <c r="E36" s="1">
        <f t="shared" si="1"/>
        <v>2.2620474592614253</v>
      </c>
      <c r="J36" s="1">
        <f t="shared" si="5"/>
        <v>3.5432780279687863</v>
      </c>
      <c r="K36" s="1">
        <v>0</v>
      </c>
      <c r="L36" s="30">
        <f t="shared" si="3"/>
        <v>430.57229556143051</v>
      </c>
      <c r="M36" s="1">
        <f t="shared" si="4"/>
        <v>-1.2720368120407854</v>
      </c>
    </row>
    <row r="37" spans="1:13" ht="15" x14ac:dyDescent="0.2">
      <c r="A37" s="21">
        <v>-65</v>
      </c>
      <c r="B37" s="22">
        <v>179.26</v>
      </c>
      <c r="C37" s="23">
        <v>3.7131611557788884</v>
      </c>
      <c r="D37" s="1">
        <f t="shared" si="0"/>
        <v>0.56974379855195212</v>
      </c>
      <c r="E37" s="1">
        <f t="shared" si="1"/>
        <v>2.2534833920870145</v>
      </c>
      <c r="J37" s="1">
        <f t="shared" si="5"/>
        <v>3.6331713305670688</v>
      </c>
      <c r="K37" s="1">
        <v>0</v>
      </c>
      <c r="L37" s="30">
        <f t="shared" si="3"/>
        <v>432.87515754670642</v>
      </c>
      <c r="M37" s="1">
        <f t="shared" si="4"/>
        <v>-1.2970421650124515</v>
      </c>
    </row>
    <row r="38" spans="1:13" ht="15" x14ac:dyDescent="0.2">
      <c r="A38" s="21">
        <v>-64</v>
      </c>
      <c r="B38" s="22">
        <v>175.7</v>
      </c>
      <c r="C38" s="23">
        <v>3.7346293467336626</v>
      </c>
      <c r="D38" s="1">
        <f t="shared" si="0"/>
        <v>0.57224750557415205</v>
      </c>
      <c r="E38" s="1">
        <f t="shared" si="1"/>
        <v>2.2447717614952949</v>
      </c>
      <c r="J38" s="1">
        <f t="shared" si="5"/>
        <v>3.7269537654682123</v>
      </c>
      <c r="K38" s="1">
        <v>0</v>
      </c>
      <c r="L38" s="30">
        <f t="shared" si="3"/>
        <v>435.23033618113527</v>
      </c>
      <c r="M38" s="1">
        <f t="shared" si="4"/>
        <v>-1.3267955405066845</v>
      </c>
    </row>
    <row r="39" spans="1:13" ht="15" x14ac:dyDescent="0.2">
      <c r="A39" s="21">
        <v>-63</v>
      </c>
      <c r="B39" s="22">
        <v>172.16</v>
      </c>
      <c r="C39" s="23">
        <v>3.910046331658287</v>
      </c>
      <c r="D39" s="1">
        <f t="shared" si="0"/>
        <v>0.59218190355042355</v>
      </c>
      <c r="E39" s="1">
        <f t="shared" si="1"/>
        <v>2.2359322539862951</v>
      </c>
      <c r="J39" s="1">
        <f t="shared" si="5"/>
        <v>3.8245874839297751</v>
      </c>
      <c r="K39" s="1">
        <v>0</v>
      </c>
      <c r="L39" s="30">
        <f t="shared" si="3"/>
        <v>437.63318406423576</v>
      </c>
      <c r="M39" s="1">
        <f t="shared" si="4"/>
        <v>-1.3539039693111374</v>
      </c>
    </row>
    <row r="40" spans="1:13" ht="15" x14ac:dyDescent="0.2">
      <c r="A40" s="21">
        <v>-62</v>
      </c>
      <c r="B40" s="22">
        <v>168.63</v>
      </c>
      <c r="C40" s="23">
        <v>3.9830366331658249</v>
      </c>
      <c r="D40" s="1">
        <f t="shared" si="0"/>
        <v>0.60021430076248128</v>
      </c>
      <c r="E40" s="1">
        <f t="shared" si="1"/>
        <v>2.2269348400126003</v>
      </c>
      <c r="J40" s="1">
        <f t="shared" si="5"/>
        <v>3.9265923299325496</v>
      </c>
      <c r="K40" s="1">
        <v>0</v>
      </c>
      <c r="L40" s="30">
        <f t="shared" si="3"/>
        <v>440.09257957016729</v>
      </c>
      <c r="M40" s="1">
        <f t="shared" si="4"/>
        <v>-1.3860870924661903</v>
      </c>
    </row>
    <row r="41" spans="1:13" ht="15" x14ac:dyDescent="0.2">
      <c r="A41" s="21">
        <v>-61</v>
      </c>
      <c r="B41" s="22">
        <v>165.12</v>
      </c>
      <c r="C41" s="23">
        <v>4.1437611557788898</v>
      </c>
      <c r="D41" s="1">
        <f t="shared" si="0"/>
        <v>0.61739471495227316</v>
      </c>
      <c r="E41" s="1">
        <f t="shared" si="1"/>
        <v>2.2177996799471171</v>
      </c>
      <c r="J41" s="1">
        <f t="shared" si="5"/>
        <v>4.0329425437663264</v>
      </c>
      <c r="K41" s="1">
        <v>0</v>
      </c>
      <c r="L41" s="30">
        <f t="shared" si="3"/>
        <v>442.60376788461554</v>
      </c>
      <c r="M41" s="1">
        <f t="shared" si="4"/>
        <v>-1.4155628328619769</v>
      </c>
    </row>
    <row r="42" spans="1:13" ht="15" x14ac:dyDescent="0.2">
      <c r="A42" s="21">
        <v>-60</v>
      </c>
      <c r="B42" s="22">
        <v>161.63</v>
      </c>
      <c r="C42" s="23">
        <v>4.2198311055276365</v>
      </c>
      <c r="D42" s="1">
        <f t="shared" si="0"/>
        <v>0.6252950691120932</v>
      </c>
      <c r="E42" s="1">
        <f t="shared" si="1"/>
        <v>2.2085219729314334</v>
      </c>
      <c r="J42" s="1">
        <f t="shared" si="5"/>
        <v>4.1439009065403294</v>
      </c>
      <c r="K42" s="1">
        <v>0</v>
      </c>
      <c r="L42" s="30">
        <f t="shared" si="3"/>
        <v>445.1688078294041</v>
      </c>
      <c r="M42" s="1">
        <f t="shared" si="4"/>
        <v>-1.4462214163825786</v>
      </c>
    </row>
    <row r="43" spans="1:13" ht="15" x14ac:dyDescent="0.2">
      <c r="A43" s="21">
        <v>-59</v>
      </c>
      <c r="B43" s="22">
        <v>158.16</v>
      </c>
      <c r="C43" s="23">
        <v>4.3682772361809068</v>
      </c>
      <c r="D43" s="1">
        <f t="shared" si="0"/>
        <v>0.64031019341526185</v>
      </c>
      <c r="E43" s="1">
        <f t="shared" si="1"/>
        <v>2.199096656305616</v>
      </c>
      <c r="J43" s="1">
        <f t="shared" si="5"/>
        <v>4.2597511252592186</v>
      </c>
      <c r="K43" s="1">
        <v>0</v>
      </c>
      <c r="L43" s="30">
        <f t="shared" si="3"/>
        <v>447.78988031068303</v>
      </c>
      <c r="M43" s="1">
        <f t="shared" si="4"/>
        <v>-1.4781336404649483</v>
      </c>
    </row>
    <row r="44" spans="1:13" ht="15" x14ac:dyDescent="0.2">
      <c r="A44" s="21">
        <v>-58</v>
      </c>
      <c r="B44" s="22">
        <v>154.72</v>
      </c>
      <c r="C44" s="23">
        <v>4.4492450753768864</v>
      </c>
      <c r="D44" s="1">
        <f t="shared" si="0"/>
        <v>0.64828632841660605</v>
      </c>
      <c r="E44" s="1">
        <f t="shared" si="1"/>
        <v>2.1895464567389267</v>
      </c>
      <c r="J44" s="1">
        <f t="shared" si="5"/>
        <v>4.3804401895572047</v>
      </c>
      <c r="K44" s="1">
        <v>0</v>
      </c>
      <c r="L44" s="30">
        <f t="shared" si="3"/>
        <v>450.46142217708683</v>
      </c>
      <c r="M44" s="1">
        <f t="shared" si="4"/>
        <v>-1.5068714252076774</v>
      </c>
    </row>
    <row r="45" spans="1:13" ht="15" x14ac:dyDescent="0.2">
      <c r="A45" s="21">
        <v>-57</v>
      </c>
      <c r="B45" s="22">
        <v>151.30000000000001</v>
      </c>
      <c r="C45" s="23">
        <v>4.6302151758793997</v>
      </c>
      <c r="D45" s="1">
        <f t="shared" si="0"/>
        <v>0.66560117406884423</v>
      </c>
      <c r="E45" s="1">
        <f t="shared" si="1"/>
        <v>2.1798389280231869</v>
      </c>
      <c r="J45" s="1">
        <f t="shared" si="5"/>
        <v>4.5066223904740568</v>
      </c>
      <c r="K45" s="1">
        <v>0</v>
      </c>
      <c r="L45" s="30">
        <f t="shared" si="3"/>
        <v>453.19330992545247</v>
      </c>
      <c r="M45" s="1">
        <f t="shared" si="4"/>
        <v>-1.5412648575421217</v>
      </c>
    </row>
    <row r="46" spans="1:13" ht="15" x14ac:dyDescent="0.2">
      <c r="A46" s="21">
        <v>-56</v>
      </c>
      <c r="B46" s="22">
        <v>147.9</v>
      </c>
      <c r="C46" s="23">
        <v>4.7191703492462338</v>
      </c>
      <c r="D46" s="1">
        <f t="shared" si="0"/>
        <v>0.67386565447843338</v>
      </c>
      <c r="E46" s="1">
        <f t="shared" si="1"/>
        <v>2.1699681739968923</v>
      </c>
      <c r="J46" s="1">
        <f t="shared" si="5"/>
        <v>4.6386538253333649</v>
      </c>
      <c r="K46" s="1">
        <v>0</v>
      </c>
      <c r="L46" s="30">
        <f t="shared" si="3"/>
        <v>455.9881211667979</v>
      </c>
      <c r="M46" s="1">
        <f t="shared" si="4"/>
        <v>-1.5771423006133465</v>
      </c>
    </row>
    <row r="47" spans="1:13" ht="15" x14ac:dyDescent="0.2">
      <c r="A47" s="21">
        <v>-55</v>
      </c>
      <c r="B47" s="22">
        <v>144.53</v>
      </c>
      <c r="C47" s="23">
        <v>4.8731360301507562</v>
      </c>
      <c r="D47" s="1">
        <f t="shared" si="0"/>
        <v>0.68780853457425373</v>
      </c>
      <c r="E47" s="1">
        <f t="shared" si="1"/>
        <v>2.1599580026785188</v>
      </c>
      <c r="J47" s="1">
        <f t="shared" si="5"/>
        <v>4.7765011401332824</v>
      </c>
      <c r="K47" s="1">
        <v>0</v>
      </c>
      <c r="L47" s="30">
        <f t="shared" si="3"/>
        <v>458.84000989440176</v>
      </c>
      <c r="M47" s="1">
        <f t="shared" si="4"/>
        <v>-1.6096808842249182</v>
      </c>
    </row>
    <row r="48" spans="1:13" ht="15" x14ac:dyDescent="0.2">
      <c r="A48" s="21">
        <v>-54</v>
      </c>
      <c r="B48" s="22">
        <v>141.19</v>
      </c>
      <c r="C48" s="23">
        <v>4.9909058291457313</v>
      </c>
      <c r="D48" s="1">
        <f t="shared" si="0"/>
        <v>0.69817937546255537</v>
      </c>
      <c r="E48" s="1">
        <f t="shared" si="1"/>
        <v>2.1498039382270222</v>
      </c>
      <c r="J48" s="1">
        <f t="shared" si="5"/>
        <v>4.9205157314247385</v>
      </c>
      <c r="K48" s="1">
        <v>0</v>
      </c>
      <c r="L48" s="30">
        <f t="shared" si="3"/>
        <v>461.7511172077854</v>
      </c>
      <c r="M48" s="1">
        <f t="shared" si="4"/>
        <v>-1.6434522542958645</v>
      </c>
    </row>
    <row r="49" spans="1:13" ht="15" x14ac:dyDescent="0.2">
      <c r="A49" s="21">
        <v>-53</v>
      </c>
      <c r="B49" s="22">
        <v>137.88999999999999</v>
      </c>
      <c r="C49" s="23">
        <v>5.1767634673366842</v>
      </c>
      <c r="D49" s="1">
        <f t="shared" si="0"/>
        <v>0.71405832198837638</v>
      </c>
      <c r="E49" s="1">
        <f t="shared" si="1"/>
        <v>2.1395327715979393</v>
      </c>
      <c r="J49" s="1">
        <f t="shared" si="5"/>
        <v>5.0706092206675724</v>
      </c>
      <c r="K49" s="1">
        <v>0</v>
      </c>
      <c r="L49" s="30">
        <f t="shared" si="3"/>
        <v>464.71458767605935</v>
      </c>
      <c r="M49" s="1">
        <f t="shared" si="4"/>
        <v>-1.6733010428203046</v>
      </c>
    </row>
    <row r="50" spans="1:13" ht="15" x14ac:dyDescent="0.2">
      <c r="A50" s="21">
        <v>-52</v>
      </c>
      <c r="B50" s="22">
        <v>134.61000000000001</v>
      </c>
      <c r="C50" s="23">
        <v>5.3000587437185915</v>
      </c>
      <c r="D50" s="1">
        <f t="shared" si="0"/>
        <v>0.72428068317276029</v>
      </c>
      <c r="E50" s="1">
        <f t="shared" si="1"/>
        <v>2.1290773242527368</v>
      </c>
      <c r="J50" s="1">
        <f t="shared" si="5"/>
        <v>5.2280988175014018</v>
      </c>
      <c r="K50" s="1">
        <v>0</v>
      </c>
      <c r="L50" s="30">
        <f t="shared" si="3"/>
        <v>467.75076232320009</v>
      </c>
      <c r="M50" s="1">
        <f t="shared" si="4"/>
        <v>-1.7148164121404454</v>
      </c>
    </row>
    <row r="51" spans="1:13" ht="15" x14ac:dyDescent="0.2">
      <c r="A51" s="21">
        <v>-51</v>
      </c>
      <c r="B51" s="22">
        <v>131.37</v>
      </c>
      <c r="C51" s="23">
        <v>5.5190479195979902</v>
      </c>
      <c r="D51" s="1">
        <f t="shared" si="0"/>
        <v>0.74186416488001883</v>
      </c>
      <c r="E51" s="1">
        <f t="shared" si="1"/>
        <v>2.1184961999117879</v>
      </c>
      <c r="J51" s="1">
        <f t="shared" si="5"/>
        <v>5.3924621588644888</v>
      </c>
      <c r="K51" s="1">
        <v>0</v>
      </c>
      <c r="L51" s="30">
        <f t="shared" si="3"/>
        <v>470.8436287409703</v>
      </c>
      <c r="M51" s="1">
        <f t="shared" si="4"/>
        <v>-1.7471577394720992</v>
      </c>
    </row>
    <row r="52" spans="1:13" ht="15" x14ac:dyDescent="0.2">
      <c r="A52" s="21">
        <v>-50</v>
      </c>
      <c r="B52" s="22">
        <v>128.16</v>
      </c>
      <c r="C52" s="23">
        <v>5.6460251030150763</v>
      </c>
      <c r="D52" s="1">
        <f t="shared" si="0"/>
        <v>0.7517428047490321</v>
      </c>
      <c r="E52" s="1">
        <f t="shared" si="1"/>
        <v>2.1077524987401626</v>
      </c>
      <c r="J52" s="1">
        <f t="shared" si="5"/>
        <v>5.5646387860877171</v>
      </c>
      <c r="K52" s="1">
        <v>0</v>
      </c>
      <c r="L52" s="30">
        <f t="shared" si="3"/>
        <v>474.0049415598923</v>
      </c>
      <c r="M52" s="1">
        <f t="shared" si="4"/>
        <v>-1.7862490503341615</v>
      </c>
    </row>
    <row r="53" spans="1:13" ht="15" x14ac:dyDescent="0.2">
      <c r="A53" s="21">
        <v>-49</v>
      </c>
      <c r="B53" s="22">
        <v>124.99</v>
      </c>
      <c r="C53" s="23">
        <v>5.8564269396984923</v>
      </c>
      <c r="D53" s="1">
        <f t="shared" si="0"/>
        <v>0.76763272973005348</v>
      </c>
      <c r="E53" s="1">
        <f t="shared" si="1"/>
        <v>2.0968752680596876</v>
      </c>
      <c r="J53" s="1">
        <f t="shared" si="5"/>
        <v>5.7445564315488662</v>
      </c>
      <c r="K53" s="1">
        <v>0</v>
      </c>
      <c r="L53" s="30">
        <f t="shared" si="3"/>
        <v>477.22716863418322</v>
      </c>
      <c r="M53" s="1">
        <f t="shared" si="4"/>
        <v>-1.8210243888009918</v>
      </c>
    </row>
    <row r="54" spans="1:13" ht="15" x14ac:dyDescent="0.2">
      <c r="A54" s="21">
        <v>-48</v>
      </c>
      <c r="B54" s="22">
        <v>121.85</v>
      </c>
      <c r="C54" s="23">
        <v>6.0140746356783925</v>
      </c>
      <c r="D54" s="1">
        <f t="shared" si="0"/>
        <v>0.77916881346555411</v>
      </c>
      <c r="E54" s="1">
        <f t="shared" si="1"/>
        <v>2.085825533520743</v>
      </c>
      <c r="J54" s="1">
        <f t="shared" si="5"/>
        <v>5.9332846998283131</v>
      </c>
      <c r="K54" s="1">
        <v>0</v>
      </c>
      <c r="L54" s="30">
        <f t="shared" si="3"/>
        <v>480.52292649498128</v>
      </c>
      <c r="M54" s="1">
        <f t="shared" si="4"/>
        <v>-1.8630513957460904</v>
      </c>
    </row>
    <row r="55" spans="1:13" ht="15" x14ac:dyDescent="0.2">
      <c r="A55" s="21">
        <v>-47</v>
      </c>
      <c r="B55" s="22">
        <v>118.76</v>
      </c>
      <c r="C55" s="23">
        <v>6.2594421658291459</v>
      </c>
      <c r="D55" s="1">
        <f t="shared" si="0"/>
        <v>0.79653563111824854</v>
      </c>
      <c r="E55" s="1">
        <f t="shared" si="1"/>
        <v>2.0746701889240069</v>
      </c>
      <c r="J55" s="1">
        <f t="shared" si="5"/>
        <v>6.1301069717519487</v>
      </c>
      <c r="K55" s="1">
        <v>0</v>
      </c>
      <c r="L55" s="30">
        <f t="shared" si="3"/>
        <v>483.8732727706668</v>
      </c>
      <c r="M55" s="1">
        <f t="shared" si="4"/>
        <v>-1.8942030542713455</v>
      </c>
    </row>
    <row r="56" spans="1:13" ht="15" x14ac:dyDescent="0.2">
      <c r="A56" s="21">
        <v>-46</v>
      </c>
      <c r="B56" s="22">
        <v>115.7</v>
      </c>
      <c r="C56" s="23">
        <v>6.4146366809045228</v>
      </c>
      <c r="D56" s="1">
        <f t="shared" si="0"/>
        <v>0.80717206336929181</v>
      </c>
      <c r="E56" s="1">
        <f t="shared" si="1"/>
        <v>2.0633333589517497</v>
      </c>
      <c r="J56" s="1">
        <f t="shared" si="5"/>
        <v>6.3368218182742906</v>
      </c>
      <c r="K56" s="1">
        <v>0</v>
      </c>
      <c r="L56" s="30">
        <f t="shared" si="3"/>
        <v>487.30205919292501</v>
      </c>
      <c r="M56" s="1">
        <f t="shared" si="4"/>
        <v>-1.9390674763919347</v>
      </c>
    </row>
    <row r="57" spans="1:13" ht="15" x14ac:dyDescent="0.2">
      <c r="A57" s="21">
        <v>-45</v>
      </c>
      <c r="B57" s="22">
        <v>112.69</v>
      </c>
      <c r="C57" s="23">
        <v>6.6722722512562811</v>
      </c>
      <c r="D57" s="1">
        <f t="shared" si="0"/>
        <v>0.82427375867375041</v>
      </c>
      <c r="E57" s="1">
        <f t="shared" si="1"/>
        <v>2.0518853788898719</v>
      </c>
      <c r="J57" s="1">
        <f t="shared" si="5"/>
        <v>6.5526376713429908</v>
      </c>
      <c r="K57" s="1">
        <v>0</v>
      </c>
      <c r="L57" s="30">
        <f t="shared" si="3"/>
        <v>490.78911845668006</v>
      </c>
      <c r="M57" s="1">
        <f t="shared" si="4"/>
        <v>-1.9723439390742434</v>
      </c>
    </row>
    <row r="58" spans="1:13" ht="15" x14ac:dyDescent="0.2">
      <c r="A58" s="21">
        <v>-44</v>
      </c>
      <c r="B58" s="22">
        <v>109.72</v>
      </c>
      <c r="C58" s="23">
        <v>6.8630467336683436</v>
      </c>
      <c r="D58" s="1">
        <f t="shared" si="0"/>
        <v>0.83651695621329669</v>
      </c>
      <c r="E58" s="1">
        <f t="shared" si="1"/>
        <v>2.0402857989324916</v>
      </c>
      <c r="J58" s="1">
        <f t="shared" si="5"/>
        <v>6.778809362481085</v>
      </c>
      <c r="K58" s="1">
        <v>0</v>
      </c>
      <c r="L58" s="30">
        <f t="shared" si="3"/>
        <v>494.34780662124138</v>
      </c>
      <c r="M58" s="1">
        <f t="shared" si="4"/>
        <v>-2.0133063806568812</v>
      </c>
    </row>
    <row r="59" spans="1:13" ht="15" x14ac:dyDescent="0.2">
      <c r="A59" s="21">
        <v>-43</v>
      </c>
      <c r="B59" s="22">
        <v>106.8</v>
      </c>
      <c r="C59" s="23">
        <v>7.1642503015075372</v>
      </c>
      <c r="D59" s="1">
        <f t="shared" si="0"/>
        <v>0.8551707506365942</v>
      </c>
      <c r="E59" s="1">
        <f t="shared" si="1"/>
        <v>2.0285712526925375</v>
      </c>
      <c r="J59" s="1">
        <f t="shared" si="5"/>
        <v>7.0151466067040165</v>
      </c>
      <c r="K59" s="1">
        <v>0</v>
      </c>
      <c r="L59" s="30">
        <f t="shared" si="3"/>
        <v>497.96795520945875</v>
      </c>
      <c r="M59" s="1">
        <f t="shared" si="4"/>
        <v>-2.0484228091575738</v>
      </c>
    </row>
    <row r="60" spans="1:13" ht="15" x14ac:dyDescent="0.2">
      <c r="A60" s="21">
        <v>-42</v>
      </c>
      <c r="B60" s="22">
        <v>103.92</v>
      </c>
      <c r="C60" s="23">
        <v>7.347047788944721</v>
      </c>
      <c r="D60" s="1">
        <f t="shared" si="0"/>
        <v>0.86611286472629967</v>
      </c>
      <c r="E60" s="1">
        <f t="shared" si="1"/>
        <v>2.0166991380649715</v>
      </c>
      <c r="J60" s="1">
        <f t="shared" si="5"/>
        <v>7.2630707260458767</v>
      </c>
      <c r="K60" s="1">
        <v>0</v>
      </c>
      <c r="L60" s="30">
        <f t="shared" si="3"/>
        <v>501.66384598943324</v>
      </c>
      <c r="M60" s="1">
        <f t="shared" si="4"/>
        <v>-2.0917643691012091</v>
      </c>
    </row>
    <row r="61" spans="1:13" ht="15" x14ac:dyDescent="0.2">
      <c r="A61" s="21">
        <v>-41</v>
      </c>
      <c r="B61" s="22">
        <v>101.09</v>
      </c>
      <c r="C61" s="23">
        <v>7.6801029145728625</v>
      </c>
      <c r="D61" s="1">
        <f t="shared" si="0"/>
        <v>0.88536703968406916</v>
      </c>
      <c r="E61" s="1">
        <f t="shared" si="1"/>
        <v>2.0047081965443363</v>
      </c>
      <c r="J61" s="1">
        <f t="shared" si="5"/>
        <v>7.5223712704489394</v>
      </c>
      <c r="K61" s="1">
        <v>0</v>
      </c>
      <c r="L61" s="30">
        <f t="shared" si="3"/>
        <v>505.42457318436715</v>
      </c>
      <c r="M61" s="1">
        <f t="shared" si="4"/>
        <v>-2.1288310695370485</v>
      </c>
    </row>
    <row r="62" spans="1:13" ht="15" x14ac:dyDescent="0.2">
      <c r="A62" s="21">
        <v>-40</v>
      </c>
      <c r="B62" s="22">
        <v>98.3</v>
      </c>
      <c r="C62" s="23">
        <v>7.9027757286432108</v>
      </c>
      <c r="D62" s="1">
        <f t="shared" si="0"/>
        <v>0.89777965735429055</v>
      </c>
      <c r="E62" s="1">
        <f t="shared" si="1"/>
        <v>1.9925535178321356</v>
      </c>
      <c r="J62" s="1">
        <f t="shared" si="5"/>
        <v>7.794661930471122</v>
      </c>
      <c r="K62" s="1">
        <v>0</v>
      </c>
      <c r="L62" s="30">
        <f t="shared" si="3"/>
        <v>509.26542677015874</v>
      </c>
      <c r="M62" s="1">
        <f t="shared" si="4"/>
        <v>-2.1747106786014481</v>
      </c>
    </row>
    <row r="63" spans="1:13" ht="15" x14ac:dyDescent="0.2">
      <c r="A63" s="21">
        <v>-39</v>
      </c>
      <c r="B63" s="22">
        <v>95.57</v>
      </c>
      <c r="C63" s="23">
        <v>8.2720683417085468</v>
      </c>
      <c r="D63" s="1">
        <f t="shared" si="0"/>
        <v>0.91761411379439095</v>
      </c>
      <c r="E63" s="1">
        <f t="shared" si="1"/>
        <v>1.9803215860087564</v>
      </c>
      <c r="J63" s="1">
        <f t="shared" si="5"/>
        <v>8.0786343743553815</v>
      </c>
      <c r="K63" s="1">
        <v>0</v>
      </c>
      <c r="L63" s="30">
        <f t="shared" si="3"/>
        <v>513.16015916315996</v>
      </c>
      <c r="M63" s="1">
        <f t="shared" si="4"/>
        <v>-2.2054671841990223</v>
      </c>
    </row>
    <row r="64" spans="1:13" ht="15" x14ac:dyDescent="0.2">
      <c r="A64" s="21">
        <v>-38</v>
      </c>
      <c r="B64" s="22">
        <v>92.89</v>
      </c>
      <c r="C64" s="23">
        <v>8.5156068844221178</v>
      </c>
      <c r="D64" s="1">
        <f t="shared" si="0"/>
        <v>0.93021560440239148</v>
      </c>
      <c r="E64" s="1">
        <f t="shared" si="1"/>
        <v>1.9679689628786923</v>
      </c>
      <c r="J64" s="1">
        <f t="shared" si="5"/>
        <v>8.3759092025954569</v>
      </c>
      <c r="K64" s="1">
        <v>0</v>
      </c>
      <c r="L64" s="30">
        <f t="shared" si="3"/>
        <v>517.12354948322979</v>
      </c>
      <c r="M64" s="1">
        <f t="shared" si="4"/>
        <v>-2.2447436662955762</v>
      </c>
    </row>
    <row r="65" spans="1:13" ht="15" x14ac:dyDescent="0.2">
      <c r="A65" s="21">
        <v>-37</v>
      </c>
      <c r="B65" s="22">
        <v>90.26</v>
      </c>
      <c r="C65" s="23">
        <v>8.8676822110552802</v>
      </c>
      <c r="D65" s="1">
        <f t="shared" si="0"/>
        <v>0.94781012101686879</v>
      </c>
      <c r="E65" s="1">
        <f t="shared" si="1"/>
        <v>1.9554953291841271</v>
      </c>
      <c r="J65" s="1">
        <f t="shared" si="5"/>
        <v>8.6871978456994814</v>
      </c>
      <c r="K65" s="1">
        <v>0</v>
      </c>
      <c r="L65" s="30">
        <f t="shared" si="3"/>
        <v>521.15682984080149</v>
      </c>
      <c r="M65" s="1">
        <f t="shared" si="4"/>
        <v>-2.2847330334189597</v>
      </c>
    </row>
    <row r="66" spans="1:13" ht="15" x14ac:dyDescent="0.2">
      <c r="A66" s="21">
        <v>-36</v>
      </c>
      <c r="B66" s="22">
        <v>87.69</v>
      </c>
      <c r="C66" s="23">
        <v>9.1369767336683463</v>
      </c>
      <c r="D66" s="1">
        <f t="shared" si="0"/>
        <v>0.9608025190288414</v>
      </c>
      <c r="E66" s="1">
        <f t="shared" si="1"/>
        <v>1.9429500700770987</v>
      </c>
      <c r="J66" s="1">
        <f t="shared" si="5"/>
        <v>9.011943579828456</v>
      </c>
      <c r="K66" s="1">
        <v>0</v>
      </c>
      <c r="L66" s="30">
        <f t="shared" si="3"/>
        <v>525.24499919629363</v>
      </c>
      <c r="M66" s="1">
        <f t="shared" si="4"/>
        <v>-2.3160695000159199</v>
      </c>
    </row>
    <row r="67" spans="1:13" ht="15" x14ac:dyDescent="0.2">
      <c r="A67" s="21">
        <v>-35</v>
      </c>
      <c r="B67" s="22">
        <v>85.17</v>
      </c>
      <c r="C67" s="23">
        <v>9.5455264824120576</v>
      </c>
      <c r="D67" s="1">
        <f t="shared" ref="D67:D130" si="6">LOG(C67)</f>
        <v>0.97979988685233843</v>
      </c>
      <c r="E67" s="1">
        <f t="shared" ref="E67:E130" si="7">LOG(B67)</f>
        <v>1.9302866472455196</v>
      </c>
      <c r="J67" s="1">
        <f t="shared" ref="J67:J93" si="8">J66*(B66/B67)^H$3</f>
        <v>9.3520612566893035</v>
      </c>
      <c r="K67" s="1">
        <v>0</v>
      </c>
      <c r="L67" s="30">
        <f t="shared" ref="L67:L130" si="9">((J67*100000)*(B67/1000000))/(H$23*(H$10+H$12))</f>
        <v>529.40419959691167</v>
      </c>
      <c r="M67" s="1">
        <f t="shared" si="4"/>
        <v>-2.3567194366857009</v>
      </c>
    </row>
    <row r="68" spans="1:13" ht="15" x14ac:dyDescent="0.2">
      <c r="A68" s="21">
        <v>-34</v>
      </c>
      <c r="B68" s="22">
        <v>82.71</v>
      </c>
      <c r="C68" s="23">
        <v>9.8368990954773832</v>
      </c>
      <c r="D68" s="1">
        <f t="shared" si="6"/>
        <v>0.99285821652452322</v>
      </c>
      <c r="E68" s="1">
        <f t="shared" si="7"/>
        <v>1.9175580208254361</v>
      </c>
      <c r="J68" s="1">
        <f t="shared" si="8"/>
        <v>9.7068666328310282</v>
      </c>
      <c r="K68" s="1">
        <v>0</v>
      </c>
      <c r="L68" s="30">
        <f t="shared" si="9"/>
        <v>533.61800586332424</v>
      </c>
      <c r="M68" s="1">
        <f t="shared" ref="M68:M131" si="10">(J68*100000)*((B68-B67)/1000000)</f>
        <v>-2.3878891916764404</v>
      </c>
    </row>
    <row r="69" spans="1:13" ht="15" x14ac:dyDescent="0.2">
      <c r="A69" s="21">
        <v>-33</v>
      </c>
      <c r="B69" s="22">
        <v>80.31</v>
      </c>
      <c r="C69" s="23">
        <v>10.250324723618084</v>
      </c>
      <c r="D69" s="1">
        <f t="shared" si="6"/>
        <v>1.0107376237763246</v>
      </c>
      <c r="E69" s="1">
        <f t="shared" si="7"/>
        <v>1.9047696259065952</v>
      </c>
      <c r="J69" s="1">
        <f t="shared" si="8"/>
        <v>10.076894655318849</v>
      </c>
      <c r="K69" s="1">
        <v>0</v>
      </c>
      <c r="L69" s="30">
        <f t="shared" si="9"/>
        <v>537.88537538861169</v>
      </c>
      <c r="M69" s="1">
        <f t="shared" si="10"/>
        <v>-2.4184547172765152</v>
      </c>
    </row>
    <row r="70" spans="1:13" ht="15" x14ac:dyDescent="0.2">
      <c r="A70" s="21">
        <v>-32</v>
      </c>
      <c r="B70" s="22">
        <v>77.959999999999994</v>
      </c>
      <c r="C70" s="23">
        <v>10.577285025125622</v>
      </c>
      <c r="D70" s="1">
        <f t="shared" si="6"/>
        <v>1.0243742074043778</v>
      </c>
      <c r="E70" s="1">
        <f t="shared" si="7"/>
        <v>1.8918718304455837</v>
      </c>
      <c r="J70" s="1">
        <f t="shared" si="8"/>
        <v>10.464376758650221</v>
      </c>
      <c r="K70" s="1">
        <v>0</v>
      </c>
      <c r="L70" s="30">
        <f t="shared" si="9"/>
        <v>542.22381717650921</v>
      </c>
      <c r="M70" s="1">
        <f t="shared" si="10"/>
        <v>-2.459128538282811</v>
      </c>
    </row>
    <row r="71" spans="1:13" ht="15" x14ac:dyDescent="0.2">
      <c r="A71" s="21">
        <v>-31</v>
      </c>
      <c r="B71" s="22">
        <v>75.67</v>
      </c>
      <c r="C71" s="23">
        <v>11.052092311557779</v>
      </c>
      <c r="D71" s="1">
        <f t="shared" si="6"/>
        <v>1.0434445036632878</v>
      </c>
      <c r="E71" s="1">
        <f t="shared" si="7"/>
        <v>1.8789237339675673</v>
      </c>
      <c r="J71" s="1">
        <f t="shared" si="8"/>
        <v>10.868357715967566</v>
      </c>
      <c r="K71" s="1">
        <v>0</v>
      </c>
      <c r="L71" s="30">
        <f t="shared" si="9"/>
        <v>546.61437682706242</v>
      </c>
      <c r="M71" s="1">
        <f t="shared" si="10"/>
        <v>-2.4888539169565638</v>
      </c>
    </row>
    <row r="72" spans="1:13" ht="15" x14ac:dyDescent="0.2">
      <c r="A72" s="21">
        <v>-30</v>
      </c>
      <c r="B72" s="22">
        <v>73.45</v>
      </c>
      <c r="C72" s="23">
        <v>11.384573718592971</v>
      </c>
      <c r="D72" s="1">
        <f t="shared" si="6"/>
        <v>1.0563167736311105</v>
      </c>
      <c r="E72" s="1">
        <f t="shared" si="7"/>
        <v>1.8659918001262754</v>
      </c>
      <c r="J72" s="1">
        <f t="shared" si="8"/>
        <v>11.287400788920866</v>
      </c>
      <c r="K72" s="1">
        <v>0</v>
      </c>
      <c r="L72" s="30">
        <f t="shared" si="9"/>
        <v>551.03494100910336</v>
      </c>
      <c r="M72" s="1">
        <f t="shared" si="10"/>
        <v>-2.5058029751404312</v>
      </c>
    </row>
    <row r="73" spans="1:13" ht="15" x14ac:dyDescent="0.2">
      <c r="A73" s="21">
        <v>-29</v>
      </c>
      <c r="B73" s="22">
        <v>71.290000000000006</v>
      </c>
      <c r="C73" s="23">
        <v>11.896761909547731</v>
      </c>
      <c r="D73" s="1">
        <f t="shared" si="6"/>
        <v>1.0754287701168144</v>
      </c>
      <c r="E73" s="1">
        <f t="shared" si="7"/>
        <v>1.8530286147129897</v>
      </c>
      <c r="J73" s="1">
        <f t="shared" si="8"/>
        <v>11.723672370632508</v>
      </c>
      <c r="K73" s="1">
        <v>0</v>
      </c>
      <c r="L73" s="30">
        <f t="shared" si="9"/>
        <v>555.50206780450537</v>
      </c>
      <c r="M73" s="1">
        <f t="shared" si="10"/>
        <v>-2.5323132320566177</v>
      </c>
    </row>
    <row r="74" spans="1:13" ht="15" x14ac:dyDescent="0.2">
      <c r="A74" s="21">
        <v>-28</v>
      </c>
      <c r="B74" s="22">
        <v>69.19</v>
      </c>
      <c r="C74" s="23">
        <v>12.27463904522612</v>
      </c>
      <c r="D74" s="1">
        <f t="shared" si="6"/>
        <v>1.0890087298808402</v>
      </c>
      <c r="E74" s="1">
        <f t="shared" si="7"/>
        <v>1.840043330603494</v>
      </c>
      <c r="J74" s="1">
        <f t="shared" si="8"/>
        <v>12.177593607459544</v>
      </c>
      <c r="K74" s="1">
        <v>0</v>
      </c>
      <c r="L74" s="30">
        <f t="shared" si="9"/>
        <v>560.01311673222244</v>
      </c>
      <c r="M74" s="1">
        <f t="shared" si="10"/>
        <v>-2.5572946575665148</v>
      </c>
    </row>
    <row r="75" spans="1:13" ht="15" x14ac:dyDescent="0.2">
      <c r="A75" s="21">
        <v>-27</v>
      </c>
      <c r="B75" s="22">
        <v>67.150000000000006</v>
      </c>
      <c r="C75" s="23">
        <v>12.815663668341706</v>
      </c>
      <c r="D75" s="1">
        <f t="shared" si="6"/>
        <v>1.1077411013540868</v>
      </c>
      <c r="E75" s="1">
        <f t="shared" si="7"/>
        <v>1.8270460170047342</v>
      </c>
      <c r="J75" s="1">
        <f t="shared" si="8"/>
        <v>12.649535073134741</v>
      </c>
      <c r="K75" s="1">
        <v>0</v>
      </c>
      <c r="L75" s="30">
        <f t="shared" si="9"/>
        <v>564.5650284199354</v>
      </c>
      <c r="M75" s="1">
        <f t="shared" si="10"/>
        <v>-2.5805051549194769</v>
      </c>
    </row>
    <row r="76" spans="1:13" ht="15" x14ac:dyDescent="0.2">
      <c r="A76" s="21">
        <v>-26</v>
      </c>
      <c r="B76" s="22">
        <v>65.180000000000007</v>
      </c>
      <c r="C76" s="23">
        <v>13.227259396984929</v>
      </c>
      <c r="D76" s="1">
        <f t="shared" si="6"/>
        <v>1.1214698704866779</v>
      </c>
      <c r="E76" s="1">
        <f t="shared" si="7"/>
        <v>1.8141143561291255</v>
      </c>
      <c r="J76" s="1">
        <f t="shared" si="8"/>
        <v>13.137243167655893</v>
      </c>
      <c r="K76" s="1">
        <v>0</v>
      </c>
      <c r="L76" s="30">
        <f t="shared" si="9"/>
        <v>569.1306658374358</v>
      </c>
      <c r="M76" s="1">
        <f t="shared" si="10"/>
        <v>-2.5880369040282094</v>
      </c>
    </row>
    <row r="77" spans="1:13" ht="15" x14ac:dyDescent="0.2">
      <c r="A77" s="21">
        <v>-25</v>
      </c>
      <c r="B77" s="22">
        <v>63.28</v>
      </c>
      <c r="C77" s="23">
        <v>13.795293065326625</v>
      </c>
      <c r="D77" s="1">
        <f t="shared" si="6"/>
        <v>1.1397309310060166</v>
      </c>
      <c r="E77" s="1">
        <f t="shared" si="7"/>
        <v>1.8012664704896202</v>
      </c>
      <c r="J77" s="1">
        <f t="shared" si="8"/>
        <v>13.640411663433243</v>
      </c>
      <c r="K77" s="1">
        <v>0</v>
      </c>
      <c r="L77" s="30">
        <f t="shared" si="9"/>
        <v>573.70328932242739</v>
      </c>
      <c r="M77" s="1">
        <f t="shared" si="10"/>
        <v>-2.591678216052324</v>
      </c>
    </row>
    <row r="78" spans="1:13" ht="15" x14ac:dyDescent="0.2">
      <c r="A78" s="21">
        <v>-24</v>
      </c>
      <c r="B78" s="22">
        <v>61.44</v>
      </c>
      <c r="C78" s="23">
        <v>14.235720954773868</v>
      </c>
      <c r="D78" s="1">
        <f t="shared" si="6"/>
        <v>1.1533794664778008</v>
      </c>
      <c r="E78" s="1">
        <f t="shared" si="7"/>
        <v>1.7884512070234555</v>
      </c>
      <c r="J78" s="1">
        <f t="shared" si="8"/>
        <v>14.16150042186605</v>
      </c>
      <c r="K78" s="1">
        <v>0</v>
      </c>
      <c r="L78" s="30">
        <f t="shared" si="9"/>
        <v>578.30090065403488</v>
      </c>
      <c r="M78" s="1">
        <f t="shared" si="10"/>
        <v>-2.6057160776233581</v>
      </c>
    </row>
    <row r="79" spans="1:13" ht="15" x14ac:dyDescent="0.2">
      <c r="A79" s="21">
        <v>-23</v>
      </c>
      <c r="B79" s="22">
        <v>59.67</v>
      </c>
      <c r="C79" s="23">
        <v>14.841786281407034</v>
      </c>
      <c r="D79" s="1">
        <f t="shared" si="6"/>
        <v>1.1714861735489615</v>
      </c>
      <c r="E79" s="1">
        <f t="shared" si="7"/>
        <v>1.775756037844098</v>
      </c>
      <c r="J79" s="1">
        <f t="shared" si="8"/>
        <v>14.697331236711447</v>
      </c>
      <c r="K79" s="1">
        <v>0</v>
      </c>
      <c r="L79" s="30">
        <f t="shared" si="9"/>
        <v>582.89175456138173</v>
      </c>
      <c r="M79" s="1">
        <f t="shared" si="10"/>
        <v>-2.6014276288979201</v>
      </c>
    </row>
    <row r="80" spans="1:13" ht="15" x14ac:dyDescent="0.2">
      <c r="A80" s="21">
        <v>-22</v>
      </c>
      <c r="B80" s="22">
        <v>57.97</v>
      </c>
      <c r="C80" s="23">
        <v>15.27055713567839</v>
      </c>
      <c r="D80" s="1">
        <f t="shared" si="6"/>
        <v>1.1838548822782191</v>
      </c>
      <c r="E80" s="1">
        <f t="shared" si="7"/>
        <v>1.7632033003707717</v>
      </c>
      <c r="J80" s="1">
        <f t="shared" si="8"/>
        <v>15.247081966790782</v>
      </c>
      <c r="K80" s="1">
        <v>0</v>
      </c>
      <c r="L80" s="30">
        <f t="shared" si="9"/>
        <v>587.4669345092334</v>
      </c>
      <c r="M80" s="1">
        <f t="shared" si="10"/>
        <v>-2.5920039343544374</v>
      </c>
    </row>
    <row r="81" spans="1:13" ht="15" x14ac:dyDescent="0.2">
      <c r="A81" s="21">
        <v>-21</v>
      </c>
      <c r="B81" s="22">
        <v>56.34</v>
      </c>
      <c r="C81" s="23">
        <v>15.963645075376878</v>
      </c>
      <c r="D81" s="1">
        <f t="shared" si="6"/>
        <v>1.2031320634167437</v>
      </c>
      <c r="E81" s="1">
        <f t="shared" si="7"/>
        <v>1.7508168426497546</v>
      </c>
      <c r="J81" s="1">
        <f t="shared" si="8"/>
        <v>15.809703661826006</v>
      </c>
      <c r="K81" s="1">
        <v>0</v>
      </c>
      <c r="L81" s="30">
        <f t="shared" si="9"/>
        <v>592.01670883455699</v>
      </c>
      <c r="M81" s="1">
        <f t="shared" si="10"/>
        <v>-2.5769816968776316</v>
      </c>
    </row>
    <row r="82" spans="1:13" ht="15" x14ac:dyDescent="0.2">
      <c r="A82" s="21">
        <v>-20</v>
      </c>
      <c r="B82" s="22">
        <v>54.78</v>
      </c>
      <c r="C82" s="23">
        <v>16.413139296482413</v>
      </c>
      <c r="D82" s="1">
        <f t="shared" si="6"/>
        <v>1.2151916553215971</v>
      </c>
      <c r="E82" s="1">
        <f t="shared" si="7"/>
        <v>1.7386220279179425</v>
      </c>
      <c r="J82" s="1">
        <f t="shared" si="8"/>
        <v>16.383898231252246</v>
      </c>
      <c r="K82" s="1">
        <v>0</v>
      </c>
      <c r="L82" s="30">
        <f t="shared" si="9"/>
        <v>596.53051101284677</v>
      </c>
      <c r="M82" s="1">
        <f t="shared" si="10"/>
        <v>-2.5558881240753539</v>
      </c>
    </row>
    <row r="83" spans="1:13" ht="15" x14ac:dyDescent="0.2">
      <c r="A83" s="21">
        <v>-19</v>
      </c>
      <c r="B83" s="22">
        <v>53.29</v>
      </c>
      <c r="C83" s="23">
        <v>17.100526984924631</v>
      </c>
      <c r="D83" s="1">
        <f t="shared" si="6"/>
        <v>1.2330094942002414</v>
      </c>
      <c r="E83" s="1">
        <f t="shared" si="7"/>
        <v>1.7266457202409118</v>
      </c>
      <c r="J83" s="1">
        <f t="shared" si="8"/>
        <v>16.968097092804303</v>
      </c>
      <c r="K83" s="1">
        <v>0</v>
      </c>
      <c r="L83" s="30">
        <f t="shared" si="9"/>
        <v>600.99692903243363</v>
      </c>
      <c r="M83" s="1">
        <f t="shared" si="10"/>
        <v>-2.5282464668278446</v>
      </c>
    </row>
    <row r="84" spans="1:13" ht="15" x14ac:dyDescent="0.2">
      <c r="A84" s="21">
        <v>-18</v>
      </c>
      <c r="B84" s="22">
        <v>51.87</v>
      </c>
      <c r="C84" s="23">
        <v>17.553775728643224</v>
      </c>
      <c r="D84" s="1">
        <f t="shared" si="6"/>
        <v>1.2443705454028839</v>
      </c>
      <c r="E84" s="1">
        <f t="shared" si="7"/>
        <v>1.7149162479935849</v>
      </c>
      <c r="J84" s="1">
        <f t="shared" si="8"/>
        <v>17.560441679874341</v>
      </c>
      <c r="K84" s="1">
        <v>0</v>
      </c>
      <c r="L84" s="30">
        <f t="shared" si="9"/>
        <v>605.40370588919757</v>
      </c>
      <c r="M84" s="1">
        <f t="shared" si="10"/>
        <v>-2.4935827185421595</v>
      </c>
    </row>
    <row r="85" spans="1:13" ht="15" x14ac:dyDescent="0.2">
      <c r="A85" s="21">
        <v>-17</v>
      </c>
      <c r="B85" s="22">
        <v>50.53</v>
      </c>
      <c r="C85" s="23">
        <v>18.250398844221117</v>
      </c>
      <c r="D85" s="1">
        <f t="shared" si="6"/>
        <v>1.2612723599679252</v>
      </c>
      <c r="E85" s="1">
        <f t="shared" si="7"/>
        <v>1.7035492982382305</v>
      </c>
      <c r="J85" s="1">
        <f t="shared" si="8"/>
        <v>18.15420121621575</v>
      </c>
      <c r="K85" s="1">
        <v>0</v>
      </c>
      <c r="L85" s="30">
        <f t="shared" si="9"/>
        <v>609.70511014587157</v>
      </c>
      <c r="M85" s="1">
        <f t="shared" si="10"/>
        <v>-2.4326629629729037</v>
      </c>
    </row>
    <row r="86" spans="1:13" ht="15" x14ac:dyDescent="0.2">
      <c r="A86" s="21">
        <v>-16</v>
      </c>
      <c r="B86" s="22">
        <v>49.26</v>
      </c>
      <c r="C86" s="23">
        <v>18.695341055276383</v>
      </c>
      <c r="J86" s="1">
        <f t="shared" si="8"/>
        <v>18.750911472526536</v>
      </c>
      <c r="K86" s="1">
        <v>0</v>
      </c>
      <c r="L86" s="30">
        <f t="shared" si="9"/>
        <v>613.91773978935998</v>
      </c>
      <c r="M86" s="1">
        <f t="shared" si="10"/>
        <v>-2.3813657570108759</v>
      </c>
    </row>
    <row r="87" spans="1:13" ht="15" x14ac:dyDescent="0.2">
      <c r="A87" s="21">
        <v>-15</v>
      </c>
      <c r="B87" s="22">
        <v>48.06</v>
      </c>
      <c r="C87" s="23">
        <v>19.39520035175881</v>
      </c>
      <c r="J87" s="1">
        <f t="shared" si="8"/>
        <v>19.347740457050762</v>
      </c>
      <c r="K87" s="1">
        <v>0</v>
      </c>
      <c r="L87" s="30">
        <f t="shared" si="9"/>
        <v>618.02694684258438</v>
      </c>
      <c r="M87" s="1">
        <f t="shared" si="10"/>
        <v>-2.321728854846083</v>
      </c>
    </row>
    <row r="88" spans="1:13" ht="15" x14ac:dyDescent="0.2">
      <c r="A88" s="21">
        <v>-14</v>
      </c>
      <c r="B88" s="22">
        <v>46.93</v>
      </c>
      <c r="C88" s="23">
        <v>19.802946582914586</v>
      </c>
      <c r="J88" s="1">
        <f t="shared" si="8"/>
        <v>19.941535639845885</v>
      </c>
      <c r="K88" s="1">
        <v>0</v>
      </c>
      <c r="L88" s="30">
        <f t="shared" si="9"/>
        <v>622.01741671584887</v>
      </c>
      <c r="M88" s="1">
        <f t="shared" si="10"/>
        <v>-2.25339352730259</v>
      </c>
    </row>
    <row r="89" spans="1:13" ht="15" x14ac:dyDescent="0.2">
      <c r="A89" s="21">
        <v>-13</v>
      </c>
      <c r="B89" s="22">
        <v>45.89</v>
      </c>
      <c r="C89" s="23">
        <v>20.525886281407047</v>
      </c>
      <c r="J89" s="1">
        <f t="shared" si="8"/>
        <v>20.517466634595248</v>
      </c>
      <c r="K89" s="1">
        <v>0</v>
      </c>
      <c r="L89" s="30">
        <f t="shared" si="9"/>
        <v>625.79946218260636</v>
      </c>
      <c r="M89" s="1">
        <f t="shared" si="10"/>
        <v>-2.1338165299979042</v>
      </c>
    </row>
    <row r="90" spans="1:13" ht="15" x14ac:dyDescent="0.2">
      <c r="A90" s="21">
        <v>-12</v>
      </c>
      <c r="B90" s="22">
        <v>44.91</v>
      </c>
      <c r="C90" s="23">
        <v>20.946019447236182</v>
      </c>
      <c r="J90" s="1">
        <f t="shared" si="8"/>
        <v>21.087965222510316</v>
      </c>
      <c r="K90" s="1">
        <v>0</v>
      </c>
      <c r="L90" s="30">
        <f t="shared" si="9"/>
        <v>629.4643284202466</v>
      </c>
      <c r="M90" s="1">
        <f t="shared" si="10"/>
        <v>-2.0666205918060196</v>
      </c>
    </row>
    <row r="91" spans="1:13" ht="15" x14ac:dyDescent="0.2">
      <c r="A91" s="21">
        <v>-11</v>
      </c>
      <c r="B91" s="22">
        <v>44.02</v>
      </c>
      <c r="C91" s="23">
        <v>21.590476733668332</v>
      </c>
      <c r="J91" s="1">
        <f t="shared" si="8"/>
        <v>21.631127371368866</v>
      </c>
      <c r="K91" s="1">
        <v>0</v>
      </c>
      <c r="L91" s="30">
        <f t="shared" si="9"/>
        <v>632.88176815078634</v>
      </c>
      <c r="M91" s="1">
        <f t="shared" si="10"/>
        <v>-1.9251703360518149</v>
      </c>
    </row>
    <row r="92" spans="1:13" ht="15" x14ac:dyDescent="0.2">
      <c r="A92" s="21">
        <v>-10</v>
      </c>
      <c r="B92" s="22">
        <v>43.2</v>
      </c>
      <c r="C92" s="23">
        <v>22.002858643216065</v>
      </c>
      <c r="J92" s="1">
        <f t="shared" si="8"/>
        <v>22.154116125119302</v>
      </c>
      <c r="K92" s="1">
        <v>0</v>
      </c>
      <c r="L92" s="30">
        <f t="shared" si="9"/>
        <v>636.10903870219875</v>
      </c>
      <c r="M92" s="1">
        <f t="shared" si="10"/>
        <v>-1.8166375222597833</v>
      </c>
    </row>
    <row r="93" spans="1:13" ht="15" x14ac:dyDescent="0.2">
      <c r="A93" s="21">
        <v>-9</v>
      </c>
      <c r="B93" s="22">
        <v>42.45</v>
      </c>
      <c r="C93" s="23">
        <v>22.629270703517605</v>
      </c>
      <c r="F93" s="15" t="s">
        <v>26</v>
      </c>
      <c r="G93" s="10" t="s">
        <v>27</v>
      </c>
      <c r="H93" s="10" t="s">
        <v>28</v>
      </c>
      <c r="I93" s="10" t="s">
        <v>29</v>
      </c>
      <c r="J93" s="1">
        <f t="shared" si="8"/>
        <v>22.652592745105686</v>
      </c>
      <c r="K93" s="1">
        <v>0</v>
      </c>
      <c r="L93" s="30">
        <f t="shared" si="9"/>
        <v>639.1297064121519</v>
      </c>
      <c r="M93" s="1">
        <f t="shared" si="10"/>
        <v>-1.6989444558829263</v>
      </c>
    </row>
    <row r="94" spans="1:13" ht="15" x14ac:dyDescent="0.2">
      <c r="A94" s="21">
        <v>-8</v>
      </c>
      <c r="B94" s="22">
        <v>41.79</v>
      </c>
      <c r="C94" s="23">
        <v>23.000207889447253</v>
      </c>
      <c r="F94" s="9">
        <f t="shared" ref="F94:F125" si="11">1-EXP(-H$5*((A98-A$97)/H$7)^(H$6+1))</f>
        <v>9.1117003280904996E-5</v>
      </c>
      <c r="G94" s="9">
        <f>F95-F94</f>
        <v>6.375866006927966E-4</v>
      </c>
      <c r="H94" s="11">
        <f t="shared" ref="H94:H146" si="12">H$15*G94*(H$16*H$12)*H$13</f>
        <v>0.87259201121681718</v>
      </c>
      <c r="I94" s="9">
        <f t="shared" ref="I94:I146" si="13">H94/((H$12+H$10)*1000)</f>
        <v>1.6639304632398613</v>
      </c>
      <c r="J94" s="1">
        <f t="shared" ref="J94:J102" si="14">(J93*(B93/B94)^H$3)+K93</f>
        <v>23.108091610864147</v>
      </c>
      <c r="K94" s="1">
        <f t="shared" ref="K94:K125" si="15">(1/100000)*(H94*H$15*H$16*(H$21-1)/(B94/1000000))</f>
        <v>4.8609576504253425E-2</v>
      </c>
      <c r="L94" s="30">
        <f t="shared" si="9"/>
        <v>641.844529148942</v>
      </c>
      <c r="M94" s="1">
        <f t="shared" si="10"/>
        <v>-1.5251340463170422</v>
      </c>
    </row>
    <row r="95" spans="1:13" ht="15" x14ac:dyDescent="0.2">
      <c r="A95" s="21">
        <v>-7</v>
      </c>
      <c r="B95" s="22">
        <v>41.2</v>
      </c>
      <c r="C95" s="23">
        <v>23.628413919597978</v>
      </c>
      <c r="F95" s="9">
        <f t="shared" si="11"/>
        <v>7.287036039737016E-4</v>
      </c>
      <c r="G95" s="9">
        <f t="shared" ref="G95:G145" si="16">F96-F95</f>
        <v>1.7285435859023535E-3</v>
      </c>
      <c r="H95" s="11">
        <f t="shared" si="12"/>
        <v>2.3656603235694447</v>
      </c>
      <c r="I95" s="9">
        <f t="shared" si="13"/>
        <v>4.5110363462713341</v>
      </c>
      <c r="J95" s="1">
        <f t="shared" si="14"/>
        <v>23.577942524101264</v>
      </c>
      <c r="K95" s="1">
        <f t="shared" si="15"/>
        <v>0.13367129206965209</v>
      </c>
      <c r="L95" s="30">
        <f t="shared" si="9"/>
        <v>645.64904465170912</v>
      </c>
      <c r="M95" s="1">
        <f t="shared" si="10"/>
        <v>-1.3910986089219657</v>
      </c>
    </row>
    <row r="96" spans="1:13" ht="15" x14ac:dyDescent="0.2">
      <c r="A96" s="21">
        <v>-6</v>
      </c>
      <c r="B96" s="22">
        <v>40.69</v>
      </c>
      <c r="C96" s="23">
        <v>24.100848592964834</v>
      </c>
      <c r="F96" s="9">
        <f t="shared" si="11"/>
        <v>2.4572471898760551E-3</v>
      </c>
      <c r="G96" s="9">
        <f t="shared" si="16"/>
        <v>3.3575350408940885E-3</v>
      </c>
      <c r="H96" s="11">
        <f t="shared" si="12"/>
        <v>4.5950750076636782</v>
      </c>
      <c r="I96" s="9">
        <f t="shared" si="13"/>
        <v>8.7622682626461987</v>
      </c>
      <c r="J96" s="1">
        <f t="shared" si="14"/>
        <v>24.08770783179617</v>
      </c>
      <c r="K96" s="1">
        <f t="shared" si="15"/>
        <v>0.26289836858788512</v>
      </c>
      <c r="L96" s="30">
        <f t="shared" si="9"/>
        <v>651.44320238994851</v>
      </c>
      <c r="M96" s="1">
        <f t="shared" si="10"/>
        <v>-1.2284730994216169</v>
      </c>
    </row>
    <row r="97" spans="1:13" ht="15" x14ac:dyDescent="0.2">
      <c r="A97" s="21">
        <v>-5</v>
      </c>
      <c r="B97" s="22">
        <v>40.26</v>
      </c>
      <c r="C97" s="23">
        <v>25.026439045226141</v>
      </c>
      <c r="F97" s="9">
        <f t="shared" si="11"/>
        <v>5.8147822307701436E-3</v>
      </c>
      <c r="G97" s="9">
        <f t="shared" si="16"/>
        <v>5.5107399955665048E-3</v>
      </c>
      <c r="H97" s="11">
        <f t="shared" si="12"/>
        <v>7.5419208791391048</v>
      </c>
      <c r="I97" s="9">
        <f t="shared" si="13"/>
        <v>14.381557177729126</v>
      </c>
      <c r="J97" s="1">
        <f t="shared" si="14"/>
        <v>24.677939445644316</v>
      </c>
      <c r="K97" s="1">
        <f t="shared" si="15"/>
        <v>0.43610511193829699</v>
      </c>
      <c r="L97" s="30">
        <f t="shared" si="9"/>
        <v>660.35285041237171</v>
      </c>
      <c r="M97" s="1">
        <f t="shared" si="10"/>
        <v>-1.0611513961627048</v>
      </c>
    </row>
    <row r="98" spans="1:13" ht="15" x14ac:dyDescent="0.2">
      <c r="A98" s="21">
        <v>-4</v>
      </c>
      <c r="B98" s="22">
        <v>39.9</v>
      </c>
      <c r="C98" s="23">
        <v>25.764966683417075</v>
      </c>
      <c r="F98" s="9">
        <f t="shared" si="11"/>
        <v>1.1325522226336648E-2</v>
      </c>
      <c r="G98" s="9">
        <f t="shared" si="16"/>
        <v>8.1642178333976023E-3</v>
      </c>
      <c r="H98" s="11">
        <f t="shared" si="12"/>
        <v>11.173433148556922</v>
      </c>
      <c r="I98" s="9">
        <f t="shared" si="13"/>
        <v>21.306424486893842</v>
      </c>
      <c r="J98" s="1">
        <f t="shared" si="14"/>
        <v>25.397276126886009</v>
      </c>
      <c r="K98" s="1">
        <f t="shared" si="15"/>
        <v>0.65192361829174228</v>
      </c>
      <c r="L98" s="30">
        <f t="shared" si="9"/>
        <v>673.52454703870444</v>
      </c>
      <c r="M98" s="1">
        <f t="shared" si="10"/>
        <v>-0.91430194056789482</v>
      </c>
    </row>
    <row r="99" spans="1:13" ht="15" x14ac:dyDescent="0.2">
      <c r="A99" s="21">
        <v>-3</v>
      </c>
      <c r="B99" s="22">
        <v>39.630000000000003</v>
      </c>
      <c r="C99" s="23">
        <v>26.927343567839191</v>
      </c>
      <c r="F99" s="9">
        <f t="shared" si="11"/>
        <v>1.9489740059734251E-2</v>
      </c>
      <c r="G99" s="9">
        <f t="shared" si="16"/>
        <v>1.1281441336436493E-2</v>
      </c>
      <c r="H99" s="11">
        <f t="shared" si="12"/>
        <v>15.439621181638914</v>
      </c>
      <c r="I99" s="9">
        <f t="shared" si="13"/>
        <v>29.441543922900962</v>
      </c>
      <c r="J99" s="1">
        <f t="shared" si="14"/>
        <v>26.269239343114016</v>
      </c>
      <c r="K99" s="1">
        <f t="shared" si="15"/>
        <v>0.90697547592367866</v>
      </c>
      <c r="L99" s="30">
        <f t="shared" si="9"/>
        <v>691.93446282236698</v>
      </c>
      <c r="M99" s="1">
        <f t="shared" si="10"/>
        <v>-0.70926946226406806</v>
      </c>
    </row>
    <row r="100" spans="1:13" ht="15" x14ac:dyDescent="0.2">
      <c r="A100" s="21">
        <v>-2</v>
      </c>
      <c r="B100" s="22">
        <v>39.43</v>
      </c>
      <c r="C100" s="23">
        <v>28.127758140703527</v>
      </c>
      <c r="F100" s="9">
        <f t="shared" si="11"/>
        <v>3.0771181396170744E-2</v>
      </c>
      <c r="G100" s="9">
        <f t="shared" si="16"/>
        <v>1.4811279435257507E-2</v>
      </c>
      <c r="H100" s="11">
        <f t="shared" si="12"/>
        <v>20.270507719362815</v>
      </c>
      <c r="I100" s="9">
        <f t="shared" si="13"/>
        <v>38.653477072924765</v>
      </c>
      <c r="J100" s="1">
        <f t="shared" si="14"/>
        <v>27.345618504390309</v>
      </c>
      <c r="K100" s="1">
        <f t="shared" si="15"/>
        <v>1.1967979196215226</v>
      </c>
      <c r="L100" s="30">
        <f t="shared" si="9"/>
        <v>716.65134422909955</v>
      </c>
      <c r="M100" s="1">
        <f t="shared" si="10"/>
        <v>-0.5469123700878139</v>
      </c>
    </row>
    <row r="101" spans="1:13" ht="15" x14ac:dyDescent="0.2">
      <c r="A101" s="21">
        <v>-1</v>
      </c>
      <c r="B101" s="22">
        <v>39.31</v>
      </c>
      <c r="C101" s="23">
        <v>29.753926482412059</v>
      </c>
      <c r="F101" s="9">
        <f t="shared" si="11"/>
        <v>4.5582460831428251E-2</v>
      </c>
      <c r="G101" s="9">
        <f t="shared" si="16"/>
        <v>1.8686618513648612E-2</v>
      </c>
      <c r="H101" s="11">
        <f t="shared" si="12"/>
        <v>25.574242015042824</v>
      </c>
      <c r="I101" s="9">
        <f t="shared" si="13"/>
        <v>48.767075352612856</v>
      </c>
      <c r="J101" s="1">
        <f t="shared" si="14"/>
        <v>28.648517493239144</v>
      </c>
      <c r="K101" s="1">
        <f t="shared" si="15"/>
        <v>1.5145468178839914</v>
      </c>
      <c r="L101" s="30">
        <f t="shared" si="9"/>
        <v>748.51169244821858</v>
      </c>
      <c r="M101" s="1">
        <f t="shared" si="10"/>
        <v>-0.34378220991886238</v>
      </c>
    </row>
    <row r="102" spans="1:13" ht="15" x14ac:dyDescent="0.2">
      <c r="A102" s="21">
        <v>0</v>
      </c>
      <c r="B102" s="22">
        <v>39.270000000000003</v>
      </c>
      <c r="C102" s="23">
        <v>31.496667688442187</v>
      </c>
      <c r="F102" s="9">
        <f t="shared" si="11"/>
        <v>6.4269079345076863E-2</v>
      </c>
      <c r="G102" s="9">
        <f t="shared" si="16"/>
        <v>2.2823819430319747E-2</v>
      </c>
      <c r="H102" s="11">
        <f t="shared" si="12"/>
        <v>31.236356721913129</v>
      </c>
      <c r="I102" s="9">
        <f t="shared" si="13"/>
        <v>59.564062978000322</v>
      </c>
      <c r="J102" s="1">
        <f t="shared" si="14"/>
        <v>30.200143969454572</v>
      </c>
      <c r="K102" s="1">
        <f t="shared" si="15"/>
        <v>1.851750406127165</v>
      </c>
      <c r="L102" s="30">
        <f t="shared" si="9"/>
        <v>788.24877886507079</v>
      </c>
      <c r="M102" s="1">
        <f t="shared" si="10"/>
        <v>-0.12080057587781572</v>
      </c>
    </row>
    <row r="103" spans="1:13" ht="15" x14ac:dyDescent="0.2">
      <c r="A103" s="21">
        <v>1</v>
      </c>
      <c r="B103" s="22">
        <v>39.31</v>
      </c>
      <c r="C103" s="23">
        <v>33.82279582914574</v>
      </c>
      <c r="F103" s="9">
        <f t="shared" si="11"/>
        <v>8.709289877539661E-2</v>
      </c>
      <c r="G103" s="9">
        <f t="shared" si="16"/>
        <v>2.7123195529119903E-2</v>
      </c>
      <c r="H103" s="11">
        <f t="shared" si="12"/>
        <v>37.120422091155639</v>
      </c>
      <c r="I103" s="9">
        <f t="shared" si="13"/>
        <v>70.784284444300894</v>
      </c>
      <c r="J103" s="1">
        <f t="shared" ref="J103:J134" si="17">(J102*(B102/B103)^H$4)+K102</f>
        <v>32.010465065719757</v>
      </c>
      <c r="K103" s="1">
        <f t="shared" si="15"/>
        <v>2.1983297539610867</v>
      </c>
      <c r="L103" s="30">
        <f t="shared" si="9"/>
        <v>836.35069032981971</v>
      </c>
      <c r="M103" s="1">
        <f t="shared" si="10"/>
        <v>0.12804186026287628</v>
      </c>
    </row>
    <row r="104" spans="1:13" ht="15" x14ac:dyDescent="0.2">
      <c r="A104" s="21">
        <v>2</v>
      </c>
      <c r="B104" s="22">
        <v>39.43</v>
      </c>
      <c r="C104" s="23">
        <v>36.111107272727274</v>
      </c>
      <c r="F104" s="9">
        <f t="shared" si="11"/>
        <v>0.11421609430451651</v>
      </c>
      <c r="G104" s="9">
        <f t="shared" si="16"/>
        <v>3.1470660931442129E-2</v>
      </c>
      <c r="H104" s="11">
        <f t="shared" si="12"/>
        <v>43.070301801591555</v>
      </c>
      <c r="I104" s="9">
        <f t="shared" si="13"/>
        <v>82.130006128139613</v>
      </c>
      <c r="J104" s="1">
        <f t="shared" si="17"/>
        <v>34.077503885075487</v>
      </c>
      <c r="K104" s="1">
        <f t="shared" si="15"/>
        <v>2.5429282930282815</v>
      </c>
      <c r="L104" s="30">
        <f t="shared" si="9"/>
        <v>893.07502638094797</v>
      </c>
      <c r="M104" s="1">
        <f t="shared" si="10"/>
        <v>0.40893004662089716</v>
      </c>
    </row>
    <row r="105" spans="1:13" ht="15" x14ac:dyDescent="0.2">
      <c r="A105" s="21">
        <v>3</v>
      </c>
      <c r="B105" s="22">
        <v>39.630000000000003</v>
      </c>
      <c r="C105" s="23">
        <v>39.017420404040408</v>
      </c>
      <c r="F105" s="9">
        <f t="shared" si="11"/>
        <v>0.14568675523595864</v>
      </c>
      <c r="G105" s="9">
        <f t="shared" si="16"/>
        <v>3.5740636236823553E-2</v>
      </c>
      <c r="H105" s="11">
        <f t="shared" si="12"/>
        <v>48.914129660458634</v>
      </c>
      <c r="I105" s="9">
        <f t="shared" si="13"/>
        <v>93.273499388797717</v>
      </c>
      <c r="J105" s="1">
        <f t="shared" si="17"/>
        <v>36.388740703671282</v>
      </c>
      <c r="K105" s="1">
        <f t="shared" si="15"/>
        <v>2.873381121613618</v>
      </c>
      <c r="L105" s="30">
        <f t="shared" si="9"/>
        <v>958.48316819182253</v>
      </c>
      <c r="M105" s="1">
        <f t="shared" si="10"/>
        <v>0.72777481407343603</v>
      </c>
    </row>
    <row r="106" spans="1:13" ht="15" x14ac:dyDescent="0.2">
      <c r="A106" s="21">
        <v>4</v>
      </c>
      <c r="B106" s="22">
        <v>39.9</v>
      </c>
      <c r="C106" s="23">
        <v>41.847811818181825</v>
      </c>
      <c r="F106" s="9">
        <f t="shared" si="11"/>
        <v>0.1814273914727822</v>
      </c>
      <c r="G106" s="9">
        <f t="shared" si="16"/>
        <v>3.9800211029154431E-2</v>
      </c>
      <c r="H106" s="11">
        <f t="shared" si="12"/>
        <v>54.47000635058356</v>
      </c>
      <c r="I106" s="9">
        <f t="shared" si="13"/>
        <v>103.86790359588146</v>
      </c>
      <c r="J106" s="1">
        <f t="shared" si="17"/>
        <v>38.930484322557398</v>
      </c>
      <c r="K106" s="1">
        <f t="shared" si="15"/>
        <v>3.1780996186505894</v>
      </c>
      <c r="L106" s="30">
        <f t="shared" si="9"/>
        <v>1032.4192519051371</v>
      </c>
      <c r="M106" s="1">
        <f t="shared" si="10"/>
        <v>1.0511230767090343</v>
      </c>
    </row>
    <row r="107" spans="1:13" ht="15" x14ac:dyDescent="0.2">
      <c r="A107" s="21">
        <v>5</v>
      </c>
      <c r="B107" s="22">
        <v>40.26</v>
      </c>
      <c r="C107" s="23">
        <v>45.19305929292932</v>
      </c>
      <c r="F107" s="9">
        <f t="shared" si="11"/>
        <v>0.22122760250193663</v>
      </c>
      <c r="G107" s="9">
        <f t="shared" si="16"/>
        <v>4.3514453462338842E-2</v>
      </c>
      <c r="H107" s="11">
        <f t="shared" si="12"/>
        <v>59.55326605428116</v>
      </c>
      <c r="I107" s="9">
        <f t="shared" si="13"/>
        <v>113.5610827274979</v>
      </c>
      <c r="J107" s="1">
        <f t="shared" si="17"/>
        <v>41.639922803124321</v>
      </c>
      <c r="K107" s="1">
        <f t="shared" si="15"/>
        <v>3.4436165766111908</v>
      </c>
      <c r="L107" s="30">
        <f t="shared" si="9"/>
        <v>1114.2357235521752</v>
      </c>
      <c r="M107" s="1">
        <f t="shared" si="10"/>
        <v>1.4990372209124732</v>
      </c>
    </row>
    <row r="108" spans="1:13" ht="15" x14ac:dyDescent="0.2">
      <c r="A108" s="21">
        <v>6</v>
      </c>
      <c r="B108" s="22">
        <v>40.69</v>
      </c>
      <c r="C108" s="23">
        <v>48.209051717171718</v>
      </c>
      <c r="F108" s="9">
        <f t="shared" si="11"/>
        <v>0.26474205596427547</v>
      </c>
      <c r="G108" s="9">
        <f t="shared" si="16"/>
        <v>4.675263484416714E-2</v>
      </c>
      <c r="H108" s="11">
        <f t="shared" si="12"/>
        <v>63.984995330875307</v>
      </c>
      <c r="I108" s="9">
        <f t="shared" si="13"/>
        <v>122.01186986898672</v>
      </c>
      <c r="J108" s="1">
        <f t="shared" si="17"/>
        <v>44.491286267480064</v>
      </c>
      <c r="K108" s="1">
        <f t="shared" si="15"/>
        <v>3.6607783025381595</v>
      </c>
      <c r="L108" s="30">
        <f t="shared" si="9"/>
        <v>1203.2504797437139</v>
      </c>
      <c r="M108" s="1">
        <f t="shared" si="10"/>
        <v>1.9131253095016416</v>
      </c>
    </row>
    <row r="109" spans="1:13" ht="15" x14ac:dyDescent="0.2">
      <c r="A109" s="21">
        <v>7</v>
      </c>
      <c r="B109" s="22">
        <v>41.2</v>
      </c>
      <c r="C109" s="23">
        <v>51.482758787878765</v>
      </c>
      <c r="F109" s="9">
        <f t="shared" si="11"/>
        <v>0.31149469080844261</v>
      </c>
      <c r="G109" s="9">
        <f t="shared" si="16"/>
        <v>4.9395013624749962E-2</v>
      </c>
      <c r="H109" s="11">
        <f t="shared" si="12"/>
        <v>67.601317587397048</v>
      </c>
      <c r="I109" s="9">
        <f t="shared" si="13"/>
        <v>128.90777160790799</v>
      </c>
      <c r="J109" s="1">
        <f t="shared" si="17"/>
        <v>47.411050211817987</v>
      </c>
      <c r="K109" s="1">
        <f t="shared" si="15"/>
        <v>3.8198026054237939</v>
      </c>
      <c r="L109" s="30">
        <f t="shared" si="9"/>
        <v>1298.2854311356546</v>
      </c>
      <c r="M109" s="1">
        <f t="shared" si="10"/>
        <v>2.4179635608027414</v>
      </c>
    </row>
    <row r="110" spans="1:13" ht="15" x14ac:dyDescent="0.2">
      <c r="A110" s="21">
        <v>8</v>
      </c>
      <c r="B110" s="22">
        <v>41.79</v>
      </c>
      <c r="C110" s="23">
        <v>54.366190606060627</v>
      </c>
      <c r="F110" s="9">
        <f t="shared" si="11"/>
        <v>0.36088970443319257</v>
      </c>
      <c r="G110" s="9">
        <f t="shared" si="16"/>
        <v>5.1339713714441571E-2</v>
      </c>
      <c r="H110" s="11">
        <f t="shared" si="12"/>
        <v>70.262806647288912</v>
      </c>
      <c r="I110" s="9">
        <f t="shared" si="13"/>
        <v>133.9829186037625</v>
      </c>
      <c r="J110" s="1">
        <f t="shared" si="17"/>
        <v>50.330515520729975</v>
      </c>
      <c r="K110" s="1">
        <f t="shared" si="15"/>
        <v>3.9141376854483991</v>
      </c>
      <c r="L110" s="30">
        <f t="shared" si="9"/>
        <v>1397.9677153884368</v>
      </c>
      <c r="M110" s="1">
        <f t="shared" si="10"/>
        <v>2.9695004157230493</v>
      </c>
    </row>
    <row r="111" spans="1:13" ht="15" x14ac:dyDescent="0.2">
      <c r="A111" s="21">
        <v>9</v>
      </c>
      <c r="B111" s="22">
        <v>42.45</v>
      </c>
      <c r="C111" s="23">
        <v>57.334733535353536</v>
      </c>
      <c r="F111" s="9">
        <f t="shared" si="11"/>
        <v>0.41222941814763414</v>
      </c>
      <c r="G111" s="9">
        <f t="shared" si="16"/>
        <v>5.250915333337558E-2</v>
      </c>
      <c r="H111" s="11">
        <f t="shared" si="12"/>
        <v>71.863285183025795</v>
      </c>
      <c r="I111" s="9">
        <f t="shared" si="13"/>
        <v>137.03484316546059</v>
      </c>
      <c r="J111" s="1">
        <f t="shared" si="17"/>
        <v>53.192365463582988</v>
      </c>
      <c r="K111" s="1">
        <f t="shared" si="15"/>
        <v>3.9410536609207081</v>
      </c>
      <c r="L111" s="30">
        <f t="shared" si="9"/>
        <v>1500.791600531159</v>
      </c>
      <c r="M111" s="1">
        <f t="shared" si="10"/>
        <v>3.510696120596497</v>
      </c>
    </row>
    <row r="112" spans="1:13" ht="15" x14ac:dyDescent="0.2">
      <c r="A112" s="21">
        <v>10</v>
      </c>
      <c r="B112" s="22">
        <v>43.2</v>
      </c>
      <c r="C112" s="23">
        <v>59.675627474747444</v>
      </c>
      <c r="F112" s="9">
        <f t="shared" si="11"/>
        <v>0.46473857148100972</v>
      </c>
      <c r="G112" s="9">
        <f t="shared" si="16"/>
        <v>5.2855448617284084E-2</v>
      </c>
      <c r="H112" s="11">
        <f t="shared" si="12"/>
        <v>72.337220014674202</v>
      </c>
      <c r="I112" s="9">
        <f t="shared" si="13"/>
        <v>137.93858121695908</v>
      </c>
      <c r="J112" s="1">
        <f t="shared" si="17"/>
        <v>55.891980849289851</v>
      </c>
      <c r="K112" s="1">
        <f t="shared" si="15"/>
        <v>3.8981724119018879</v>
      </c>
      <c r="L112" s="30">
        <f t="shared" si="9"/>
        <v>1604.8211541552532</v>
      </c>
      <c r="M112" s="1">
        <f t="shared" si="10"/>
        <v>4.1918985636967383</v>
      </c>
    </row>
    <row r="113" spans="1:13" ht="15" x14ac:dyDescent="0.2">
      <c r="A113" s="21">
        <v>11</v>
      </c>
      <c r="B113" s="22">
        <v>44.02</v>
      </c>
      <c r="C113" s="23">
        <v>61.943185555555516</v>
      </c>
      <c r="F113" s="9">
        <f t="shared" si="11"/>
        <v>0.51759402009829381</v>
      </c>
      <c r="G113" s="9">
        <f t="shared" si="16"/>
        <v>5.2364243479987138E-2</v>
      </c>
      <c r="H113" s="11">
        <f t="shared" si="12"/>
        <v>71.664963605571117</v>
      </c>
      <c r="I113" s="9">
        <f t="shared" si="13"/>
        <v>136.65666721380998</v>
      </c>
      <c r="J113" s="1">
        <f t="shared" si="17"/>
        <v>58.390840720098367</v>
      </c>
      <c r="K113" s="1">
        <f t="shared" si="15"/>
        <v>3.7900053447017163</v>
      </c>
      <c r="L113" s="30">
        <f t="shared" si="9"/>
        <v>1708.3944763628019</v>
      </c>
      <c r="M113" s="1">
        <f t="shared" si="10"/>
        <v>4.7880489390480676</v>
      </c>
    </row>
    <row r="114" spans="1:13" ht="15" x14ac:dyDescent="0.2">
      <c r="A114" s="21">
        <v>12</v>
      </c>
      <c r="B114" s="22">
        <v>44.91</v>
      </c>
      <c r="C114" s="23">
        <v>63.455508787878742</v>
      </c>
      <c r="F114" s="9">
        <f t="shared" si="11"/>
        <v>0.56995826357828094</v>
      </c>
      <c r="G114" s="9">
        <f t="shared" si="16"/>
        <v>5.105651001249889E-2</v>
      </c>
      <c r="H114" s="11">
        <f t="shared" si="12"/>
        <v>69.87521806309708</v>
      </c>
      <c r="I114" s="9">
        <f t="shared" si="13"/>
        <v>133.24383270319203</v>
      </c>
      <c r="J114" s="1">
        <f t="shared" si="17"/>
        <v>60.625947609547723</v>
      </c>
      <c r="K114" s="1">
        <f t="shared" si="15"/>
        <v>3.6221221921819202</v>
      </c>
      <c r="L114" s="30">
        <f t="shared" si="9"/>
        <v>1809.6516659724559</v>
      </c>
      <c r="M114" s="1">
        <f t="shared" si="10"/>
        <v>5.3957093372497074</v>
      </c>
    </row>
    <row r="115" spans="1:13" ht="15" x14ac:dyDescent="0.2">
      <c r="A115" s="21">
        <v>13</v>
      </c>
      <c r="B115" s="22">
        <v>45.89</v>
      </c>
      <c r="C115" s="23">
        <v>64.916049191919186</v>
      </c>
      <c r="F115" s="9">
        <f t="shared" si="11"/>
        <v>0.62101477359077983</v>
      </c>
      <c r="G115" s="9">
        <f t="shared" si="16"/>
        <v>4.8988019701679986E-2</v>
      </c>
      <c r="H115" s="11">
        <f t="shared" si="12"/>
        <v>67.044311455996606</v>
      </c>
      <c r="I115" s="9">
        <f t="shared" si="13"/>
        <v>127.84562634605055</v>
      </c>
      <c r="J115" s="1">
        <f t="shared" si="17"/>
        <v>62.508831562360463</v>
      </c>
      <c r="K115" s="1">
        <f t="shared" si="15"/>
        <v>3.4011583584563105</v>
      </c>
      <c r="L115" s="30">
        <f t="shared" si="9"/>
        <v>1906.5703320033685</v>
      </c>
      <c r="M115" s="1">
        <f t="shared" si="10"/>
        <v>6.1258654931113501</v>
      </c>
    </row>
    <row r="116" spans="1:13" ht="15" x14ac:dyDescent="0.2">
      <c r="A116" s="21">
        <v>14</v>
      </c>
      <c r="B116" s="22">
        <v>46.93</v>
      </c>
      <c r="C116" s="23">
        <v>65.461642626262602</v>
      </c>
      <c r="F116" s="9">
        <f t="shared" si="11"/>
        <v>0.67000279329245982</v>
      </c>
      <c r="G116" s="9">
        <f t="shared" si="16"/>
        <v>4.6246392971053374E-2</v>
      </c>
      <c r="H116" s="11">
        <f t="shared" si="12"/>
        <v>63.292159857635248</v>
      </c>
      <c r="I116" s="9">
        <f t="shared" si="13"/>
        <v>120.69071400792203</v>
      </c>
      <c r="J116" s="1">
        <f t="shared" si="17"/>
        <v>64.049381662153721</v>
      </c>
      <c r="K116" s="1">
        <f t="shared" si="15"/>
        <v>3.1396579618277194</v>
      </c>
      <c r="L116" s="30">
        <f t="shared" si="9"/>
        <v>1997.8316436240227</v>
      </c>
      <c r="M116" s="1">
        <f t="shared" si="10"/>
        <v>6.661135692863982</v>
      </c>
    </row>
    <row r="117" spans="1:13" ht="15" x14ac:dyDescent="0.2">
      <c r="A117" s="21">
        <v>15</v>
      </c>
      <c r="B117" s="22">
        <v>48.06</v>
      </c>
      <c r="C117" s="23">
        <v>66.017172929292911</v>
      </c>
      <c r="F117" s="9">
        <f t="shared" si="11"/>
        <v>0.71624918626351319</v>
      </c>
      <c r="G117" s="9">
        <f t="shared" si="16"/>
        <v>4.2945871612802722E-2</v>
      </c>
      <c r="H117" s="11">
        <f t="shared" si="12"/>
        <v>58.775112970309507</v>
      </c>
      <c r="I117" s="9">
        <f t="shared" si="13"/>
        <v>112.07723620490722</v>
      </c>
      <c r="J117" s="1">
        <f t="shared" si="17"/>
        <v>65.166780990773759</v>
      </c>
      <c r="K117" s="1">
        <f t="shared" si="15"/>
        <v>2.847034186327102</v>
      </c>
      <c r="L117" s="30">
        <f t="shared" si="9"/>
        <v>2081.6294688618382</v>
      </c>
      <c r="M117" s="1">
        <f t="shared" si="10"/>
        <v>7.363846251957451</v>
      </c>
    </row>
    <row r="118" spans="1:13" ht="15" x14ac:dyDescent="0.2">
      <c r="A118" s="21">
        <v>16</v>
      </c>
      <c r="B118" s="22">
        <v>49.26</v>
      </c>
      <c r="C118" s="23">
        <v>65.732920404040399</v>
      </c>
      <c r="F118" s="9">
        <f t="shared" si="11"/>
        <v>0.75919505787631592</v>
      </c>
      <c r="G118" s="9">
        <f t="shared" si="16"/>
        <v>3.9220197021404779E-2</v>
      </c>
      <c r="H118" s="11">
        <f t="shared" si="12"/>
        <v>53.676207376442235</v>
      </c>
      <c r="I118" s="9">
        <f t="shared" si="13"/>
        <v>102.35422219863783</v>
      </c>
      <c r="J118" s="1">
        <f t="shared" si="17"/>
        <v>65.882365603039062</v>
      </c>
      <c r="K118" s="1">
        <f t="shared" si="15"/>
        <v>2.536707486243555</v>
      </c>
      <c r="L118" s="30">
        <f t="shared" si="9"/>
        <v>2157.0339683089651</v>
      </c>
      <c r="M118" s="1">
        <f t="shared" si="10"/>
        <v>7.9058838723646589</v>
      </c>
    </row>
    <row r="119" spans="1:13" ht="15" x14ac:dyDescent="0.2">
      <c r="A119" s="21">
        <v>17</v>
      </c>
      <c r="B119" s="22">
        <v>50.53</v>
      </c>
      <c r="C119" s="23">
        <v>65.377205757575695</v>
      </c>
      <c r="D119" s="1">
        <f t="shared" si="6"/>
        <v>1.8154263547576752</v>
      </c>
      <c r="E119" s="1">
        <f t="shared" si="7"/>
        <v>1.7035492982382305</v>
      </c>
      <c r="F119" s="9">
        <f t="shared" si="11"/>
        <v>0.79841525489772069</v>
      </c>
      <c r="G119" s="9">
        <f t="shared" si="16"/>
        <v>3.5214184833573081E-2</v>
      </c>
      <c r="H119" s="11">
        <f t="shared" si="12"/>
        <v>48.193635709878286</v>
      </c>
      <c r="I119" s="9">
        <f t="shared" si="13"/>
        <v>91.899602060447336</v>
      </c>
      <c r="J119" s="1">
        <f t="shared" si="17"/>
        <v>66.196141065325634</v>
      </c>
      <c r="K119" s="1">
        <f t="shared" si="15"/>
        <v>2.2203598640925519</v>
      </c>
      <c r="L119" s="30">
        <f t="shared" si="9"/>
        <v>2223.1837688025307</v>
      </c>
      <c r="M119" s="1">
        <f t="shared" si="10"/>
        <v>8.4069099152963762</v>
      </c>
    </row>
    <row r="120" spans="1:13" ht="15" x14ac:dyDescent="0.2">
      <c r="A120" s="21">
        <v>18</v>
      </c>
      <c r="B120" s="22">
        <v>51.87</v>
      </c>
      <c r="C120" s="23">
        <v>64.370397676767666</v>
      </c>
      <c r="D120" s="1">
        <f t="shared" si="6"/>
        <v>1.8086861921846207</v>
      </c>
      <c r="E120" s="1">
        <f t="shared" si="7"/>
        <v>1.7149162479935849</v>
      </c>
      <c r="F120" s="9">
        <f t="shared" si="11"/>
        <v>0.83362943973129378</v>
      </c>
      <c r="G120" s="9">
        <f t="shared" si="16"/>
        <v>3.1074733382611797E-2</v>
      </c>
      <c r="H120" s="11">
        <f t="shared" si="12"/>
        <v>42.528440953583456</v>
      </c>
      <c r="I120" s="9">
        <f t="shared" si="13"/>
        <v>81.096741142616352</v>
      </c>
      <c r="J120" s="1">
        <f t="shared" si="17"/>
        <v>66.121039569198444</v>
      </c>
      <c r="K120" s="1">
        <f t="shared" si="15"/>
        <v>1.9087374308837923</v>
      </c>
      <c r="L120" s="30">
        <f t="shared" si="9"/>
        <v>2279.5510000364325</v>
      </c>
      <c r="M120" s="1">
        <f t="shared" si="10"/>
        <v>8.8602193022725668</v>
      </c>
    </row>
    <row r="121" spans="1:13" ht="15" x14ac:dyDescent="0.2">
      <c r="A121" s="21">
        <v>19</v>
      </c>
      <c r="B121" s="22">
        <v>53.29</v>
      </c>
      <c r="C121" s="23">
        <v>63.522049191919166</v>
      </c>
      <c r="D121" s="1">
        <f t="shared" si="6"/>
        <v>1.8029244997840896</v>
      </c>
      <c r="E121" s="1">
        <f t="shared" si="7"/>
        <v>1.7266457202409118</v>
      </c>
      <c r="F121" s="9">
        <f t="shared" si="11"/>
        <v>0.86470417311390557</v>
      </c>
      <c r="G121" s="9">
        <f t="shared" si="16"/>
        <v>2.6942066064717052E-2</v>
      </c>
      <c r="H121" s="11">
        <f t="shared" si="12"/>
        <v>36.872530865928873</v>
      </c>
      <c r="I121" s="9">
        <f t="shared" si="13"/>
        <v>70.31158499722541</v>
      </c>
      <c r="J121" s="1">
        <f t="shared" si="17"/>
        <v>65.66511775447573</v>
      </c>
      <c r="K121" s="1">
        <f t="shared" si="15"/>
        <v>1.6107947430265046</v>
      </c>
      <c r="L121" s="30">
        <f t="shared" si="9"/>
        <v>2325.8078910762988</v>
      </c>
      <c r="M121" s="1">
        <f t="shared" si="10"/>
        <v>9.3244467211355637</v>
      </c>
    </row>
    <row r="122" spans="1:13" ht="15" x14ac:dyDescent="0.2">
      <c r="A122" s="21">
        <v>20</v>
      </c>
      <c r="B122" s="22">
        <v>54.78</v>
      </c>
      <c r="C122" s="23">
        <v>61.973352222222246</v>
      </c>
      <c r="D122" s="1">
        <f t="shared" si="6"/>
        <v>1.792204988359426</v>
      </c>
      <c r="E122" s="1">
        <f t="shared" si="7"/>
        <v>1.7386220279179425</v>
      </c>
      <c r="F122" s="9">
        <f t="shared" si="11"/>
        <v>0.89164623917862262</v>
      </c>
      <c r="G122" s="9">
        <f t="shared" si="16"/>
        <v>2.2941974668832077E-2</v>
      </c>
      <c r="H122" s="11">
        <f t="shared" si="12"/>
        <v>31.398062311549491</v>
      </c>
      <c r="I122" s="9">
        <f t="shared" si="13"/>
        <v>59.87241654210974</v>
      </c>
      <c r="J122" s="1">
        <f t="shared" si="17"/>
        <v>64.879052331795975</v>
      </c>
      <c r="K122" s="1">
        <f t="shared" si="15"/>
        <v>1.3343316732619062</v>
      </c>
      <c r="L122" s="30">
        <f t="shared" si="9"/>
        <v>2362.2176905182964</v>
      </c>
      <c r="M122" s="1">
        <f t="shared" si="10"/>
        <v>9.6669787974376131</v>
      </c>
    </row>
    <row r="123" spans="1:13" ht="15" x14ac:dyDescent="0.2">
      <c r="A123" s="21">
        <v>21</v>
      </c>
      <c r="B123" s="22">
        <v>56.34</v>
      </c>
      <c r="C123" s="23">
        <v>60.640420404040412</v>
      </c>
      <c r="D123" s="1">
        <f t="shared" si="6"/>
        <v>1.7827622034835293</v>
      </c>
      <c r="E123" s="1">
        <f t="shared" si="7"/>
        <v>1.7508168426497546</v>
      </c>
      <c r="F123" s="9">
        <f t="shared" si="11"/>
        <v>0.9145882138474547</v>
      </c>
      <c r="G123" s="9">
        <f t="shared" si="16"/>
        <v>1.9179704696599353E-2</v>
      </c>
      <c r="H123" s="11">
        <f t="shared" si="12"/>
        <v>26.249072796644395</v>
      </c>
      <c r="I123" s="9">
        <f t="shared" si="13"/>
        <v>50.053898381708656</v>
      </c>
      <c r="J123" s="1">
        <f t="shared" si="17"/>
        <v>63.80282185084171</v>
      </c>
      <c r="K123" s="1">
        <f t="shared" si="15"/>
        <v>1.084626224185093</v>
      </c>
      <c r="L123" s="30">
        <f t="shared" si="9"/>
        <v>2389.1868825914598</v>
      </c>
      <c r="M123" s="1">
        <f t="shared" si="10"/>
        <v>9.9532402087313212</v>
      </c>
    </row>
    <row r="124" spans="1:13" ht="15" x14ac:dyDescent="0.2">
      <c r="A124" s="21">
        <v>22</v>
      </c>
      <c r="B124" s="22">
        <v>57.97</v>
      </c>
      <c r="C124" s="23">
        <v>58.816826969696962</v>
      </c>
      <c r="D124" s="1">
        <f t="shared" si="6"/>
        <v>1.769501591631071</v>
      </c>
      <c r="E124" s="1">
        <f t="shared" si="7"/>
        <v>1.7632033003707717</v>
      </c>
      <c r="F124" s="9">
        <f t="shared" si="11"/>
        <v>0.93376791854405405</v>
      </c>
      <c r="G124" s="9">
        <f t="shared" si="16"/>
        <v>1.5735922041529404E-2</v>
      </c>
      <c r="H124" s="11">
        <f t="shared" si="12"/>
        <v>21.535960523086814</v>
      </c>
      <c r="I124" s="9">
        <f t="shared" si="13"/>
        <v>41.066546918673623</v>
      </c>
      <c r="J124" s="1">
        <f t="shared" si="17"/>
        <v>62.480330758827684</v>
      </c>
      <c r="K124" s="1">
        <f t="shared" si="15"/>
        <v>0.86485623767027964</v>
      </c>
      <c r="L124" s="30">
        <f t="shared" si="9"/>
        <v>2407.3543028074359</v>
      </c>
      <c r="M124" s="1">
        <f t="shared" si="10"/>
        <v>10.184293913688883</v>
      </c>
    </row>
    <row r="125" spans="1:13" ht="15" x14ac:dyDescent="0.2">
      <c r="A125" s="21">
        <v>23</v>
      </c>
      <c r="B125" s="22">
        <v>59.67</v>
      </c>
      <c r="C125" s="23">
        <v>57.114051717171705</v>
      </c>
      <c r="D125" s="1">
        <f t="shared" si="6"/>
        <v>1.7567429704605753</v>
      </c>
      <c r="E125" s="1">
        <f t="shared" si="7"/>
        <v>1.775756037844098</v>
      </c>
      <c r="F125" s="9">
        <f t="shared" si="11"/>
        <v>0.94950384058558346</v>
      </c>
      <c r="G125" s="9">
        <f t="shared" si="16"/>
        <v>1.2664952453954381E-2</v>
      </c>
      <c r="H125" s="11">
        <f t="shared" si="12"/>
        <v>17.333074945039812</v>
      </c>
      <c r="I125" s="9">
        <f t="shared" si="13"/>
        <v>33.052137828368281</v>
      </c>
      <c r="J125" s="1">
        <f t="shared" si="17"/>
        <v>60.956932362278025</v>
      </c>
      <c r="K125" s="1">
        <f t="shared" si="15"/>
        <v>0.67624264240074883</v>
      </c>
      <c r="L125" s="30">
        <f t="shared" si="9"/>
        <v>2417.5336790788615</v>
      </c>
      <c r="M125" s="1">
        <f t="shared" si="10"/>
        <v>10.362678501587281</v>
      </c>
    </row>
    <row r="126" spans="1:13" ht="15" x14ac:dyDescent="0.2">
      <c r="A126" s="21">
        <v>24</v>
      </c>
      <c r="B126" s="22">
        <v>61.44</v>
      </c>
      <c r="C126" s="23">
        <v>55.130746161616145</v>
      </c>
      <c r="D126" s="1">
        <f t="shared" si="6"/>
        <v>1.741393870434639</v>
      </c>
      <c r="E126" s="1">
        <f t="shared" si="7"/>
        <v>1.7884512070234555</v>
      </c>
      <c r="F126" s="9">
        <f t="shared" ref="F126:F146" si="18">1-EXP(-H$5*((A130-A$97)/H$7)^(H$6+1))</f>
        <v>0.96216879303953784</v>
      </c>
      <c r="G126" s="9">
        <f t="shared" si="16"/>
        <v>9.9952273316471496E-3</v>
      </c>
      <c r="H126" s="11">
        <f t="shared" si="12"/>
        <v>13.679326871697576</v>
      </c>
      <c r="I126" s="9">
        <f t="shared" si="13"/>
        <v>26.084869453128171</v>
      </c>
      <c r="J126" s="1">
        <f t="shared" si="17"/>
        <v>59.277230486015071</v>
      </c>
      <c r="K126" s="1">
        <f t="shared" ref="K126:K157" si="19">(1/100000)*(H126*H$15*H$16*(H$21-1)/(B126/1000000))</f>
        <v>0.51831824474791599</v>
      </c>
      <c r="L126" s="30">
        <f t="shared" si="9"/>
        <v>2420.6528091761529</v>
      </c>
      <c r="M126" s="1">
        <f t="shared" si="10"/>
        <v>10.492069796024644</v>
      </c>
    </row>
    <row r="127" spans="1:13" ht="15" x14ac:dyDescent="0.2">
      <c r="A127" s="21">
        <v>25</v>
      </c>
      <c r="B127" s="22">
        <v>63.28</v>
      </c>
      <c r="C127" s="23">
        <v>53.495736060606092</v>
      </c>
      <c r="D127" s="1">
        <f t="shared" si="6"/>
        <v>1.7283191674577121</v>
      </c>
      <c r="E127" s="1">
        <f t="shared" si="7"/>
        <v>1.8012664704896202</v>
      </c>
      <c r="F127" s="9">
        <f t="shared" si="18"/>
        <v>0.97216402037118499</v>
      </c>
      <c r="G127" s="9">
        <f t="shared" si="16"/>
        <v>7.7316384304001451E-3</v>
      </c>
      <c r="H127" s="11">
        <f t="shared" si="12"/>
        <v>10.581411090906446</v>
      </c>
      <c r="I127" s="9">
        <f t="shared" si="13"/>
        <v>20.177507966948987</v>
      </c>
      <c r="J127" s="1">
        <f t="shared" si="17"/>
        <v>57.483279109123721</v>
      </c>
      <c r="K127" s="1">
        <f t="shared" si="19"/>
        <v>0.38927820827481363</v>
      </c>
      <c r="L127" s="30">
        <f t="shared" si="9"/>
        <v>2417.6943570076182</v>
      </c>
      <c r="M127" s="1">
        <f t="shared" si="10"/>
        <v>10.576923356078783</v>
      </c>
    </row>
    <row r="128" spans="1:13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6"/>
        <v>1.7114850297456357</v>
      </c>
      <c r="E128" s="1">
        <f t="shared" si="7"/>
        <v>1.8141143561291255</v>
      </c>
      <c r="F128" s="9">
        <f t="shared" si="18"/>
        <v>0.97989565880158513</v>
      </c>
      <c r="G128" s="9">
        <f t="shared" si="16"/>
        <v>5.8593309713146358E-3</v>
      </c>
      <c r="H128" s="11">
        <f t="shared" si="12"/>
        <v>8.0189975621960841</v>
      </c>
      <c r="I128" s="9">
        <f t="shared" si="13"/>
        <v>15.291286370794923</v>
      </c>
      <c r="J128" s="1">
        <f t="shared" si="17"/>
        <v>55.624670820840031</v>
      </c>
      <c r="K128" s="1">
        <f t="shared" si="19"/>
        <v>0.28641034557828293</v>
      </c>
      <c r="L128" s="30">
        <f t="shared" si="9"/>
        <v>2409.7678285498027</v>
      </c>
      <c r="M128" s="1">
        <f t="shared" si="10"/>
        <v>10.568687455959637</v>
      </c>
    </row>
    <row r="129" spans="1:13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6"/>
        <v>1.6981287310808555</v>
      </c>
      <c r="E129" s="1">
        <f t="shared" si="7"/>
        <v>1.8270460170047342</v>
      </c>
      <c r="F129" s="9">
        <f t="shared" si="18"/>
        <v>0.98575498977289977</v>
      </c>
      <c r="G129" s="9">
        <f t="shared" si="16"/>
        <v>4.3483689898841105E-3</v>
      </c>
      <c r="H129" s="11">
        <f t="shared" si="12"/>
        <v>5.9511163476034508</v>
      </c>
      <c r="I129" s="9">
        <f t="shared" si="13"/>
        <v>11.34807980565119</v>
      </c>
      <c r="J129" s="1">
        <f t="shared" si="17"/>
        <v>53.721974929837643</v>
      </c>
      <c r="K129" s="1">
        <f t="shared" si="19"/>
        <v>0.20631718327953588</v>
      </c>
      <c r="L129" s="30">
        <f t="shared" si="9"/>
        <v>2397.6808734617575</v>
      </c>
      <c r="M129" s="1">
        <f t="shared" si="10"/>
        <v>10.58322906117801</v>
      </c>
    </row>
    <row r="130" spans="1:13" ht="15" x14ac:dyDescent="0.2">
      <c r="A130" s="21">
        <v>28</v>
      </c>
      <c r="B130" s="22">
        <v>69.19</v>
      </c>
      <c r="C130" s="23">
        <v>47.950748686868678</v>
      </c>
      <c r="D130" s="1">
        <f t="shared" si="6"/>
        <v>1.6807953924876486</v>
      </c>
      <c r="E130" s="1">
        <f t="shared" si="7"/>
        <v>1.840043330603494</v>
      </c>
      <c r="F130" s="9">
        <f t="shared" si="18"/>
        <v>0.99010335876278388</v>
      </c>
      <c r="G130" s="9">
        <f t="shared" si="16"/>
        <v>3.1586942381306438E-3</v>
      </c>
      <c r="H130" s="11">
        <f t="shared" si="12"/>
        <v>4.3229442950564971</v>
      </c>
      <c r="I130" s="9">
        <f t="shared" si="13"/>
        <v>8.2433469605146001</v>
      </c>
      <c r="J130" s="1">
        <f t="shared" si="17"/>
        <v>51.803547784125641</v>
      </c>
      <c r="K130" s="1">
        <f t="shared" si="19"/>
        <v>0.14545186181372347</v>
      </c>
      <c r="L130" s="30">
        <f t="shared" si="9"/>
        <v>2382.2987683382662</v>
      </c>
      <c r="M130" s="1">
        <f t="shared" si="10"/>
        <v>10.567923747961588</v>
      </c>
    </row>
    <row r="131" spans="1:13" ht="15" x14ac:dyDescent="0.2">
      <c r="A131" s="21">
        <v>29</v>
      </c>
      <c r="B131" s="22">
        <v>71.290000000000006</v>
      </c>
      <c r="C131" s="23">
        <v>46.397715858585855</v>
      </c>
      <c r="D131" s="1">
        <f t="shared" ref="D131:D194" si="20">LOG(C131)</f>
        <v>1.66649660093356</v>
      </c>
      <c r="E131" s="1">
        <f t="shared" ref="E131:E194" si="21">LOG(B131)</f>
        <v>1.8530286147129897</v>
      </c>
      <c r="F131" s="9">
        <f t="shared" si="18"/>
        <v>0.99326205300091452</v>
      </c>
      <c r="G131" s="9">
        <f t="shared" si="16"/>
        <v>2.2448621974040517E-3</v>
      </c>
      <c r="H131" s="11">
        <f t="shared" si="12"/>
        <v>3.0722866785608969</v>
      </c>
      <c r="I131" s="9">
        <f t="shared" si="13"/>
        <v>5.858489798840556</v>
      </c>
      <c r="J131" s="1">
        <f t="shared" si="17"/>
        <v>49.901988880354253</v>
      </c>
      <c r="K131" s="1">
        <f t="shared" si="19"/>
        <v>0.10032660103366206</v>
      </c>
      <c r="L131" s="30">
        <f t="shared" ref="L131:L194" si="22">((J131*100000)*(B131/1000000))/(H$23*(H$10+H$12))</f>
        <v>2364.5029589903706</v>
      </c>
      <c r="M131" s="1">
        <f t="shared" si="10"/>
        <v>10.479417664874436</v>
      </c>
    </row>
    <row r="132" spans="1:13" ht="15" x14ac:dyDescent="0.2">
      <c r="A132" s="21">
        <v>30</v>
      </c>
      <c r="B132" s="22">
        <v>73.45</v>
      </c>
      <c r="C132" s="23">
        <v>44.649233535353531</v>
      </c>
      <c r="D132" s="1">
        <f t="shared" si="20"/>
        <v>1.6498140080347867</v>
      </c>
      <c r="E132" s="1">
        <f t="shared" si="21"/>
        <v>1.8659918001262754</v>
      </c>
      <c r="F132" s="9">
        <f t="shared" si="18"/>
        <v>0.99550691519831858</v>
      </c>
      <c r="G132" s="9">
        <f t="shared" si="16"/>
        <v>1.5601563982664546E-3</v>
      </c>
      <c r="H132" s="11">
        <f t="shared" si="12"/>
        <v>2.1352079982497219</v>
      </c>
      <c r="I132" s="9">
        <f t="shared" si="13"/>
        <v>4.0715908327956551</v>
      </c>
      <c r="J132" s="1">
        <f t="shared" si="17"/>
        <v>48.033733281726789</v>
      </c>
      <c r="K132" s="1">
        <f t="shared" si="19"/>
        <v>6.7675482912530338E-2</v>
      </c>
      <c r="L132" s="30">
        <f t="shared" si="22"/>
        <v>2344.9389173212685</v>
      </c>
      <c r="M132" s="1">
        <f t="shared" ref="M132:M195" si="23">(J132*100000)*((B132-B131)/1000000)</f>
        <v>10.37528638885297</v>
      </c>
    </row>
    <row r="133" spans="1:13" ht="15" x14ac:dyDescent="0.2">
      <c r="A133" s="21">
        <v>31</v>
      </c>
      <c r="B133" s="22">
        <v>75.67</v>
      </c>
      <c r="C133" s="23">
        <v>43.140624949494963</v>
      </c>
      <c r="D133" s="1">
        <f t="shared" si="20"/>
        <v>1.6348864321469443</v>
      </c>
      <c r="E133" s="1">
        <f t="shared" si="21"/>
        <v>1.8789237339675673</v>
      </c>
      <c r="F133" s="9">
        <f t="shared" si="18"/>
        <v>0.99706707159658503</v>
      </c>
      <c r="G133" s="9">
        <f t="shared" si="16"/>
        <v>1.0598295938427649E-3</v>
      </c>
      <c r="H133" s="11">
        <f t="shared" si="12"/>
        <v>1.4504678044260675</v>
      </c>
      <c r="I133" s="9">
        <f t="shared" si="13"/>
        <v>2.7658717186369959</v>
      </c>
      <c r="J133" s="1">
        <f t="shared" si="17"/>
        <v>46.211004401953048</v>
      </c>
      <c r="K133" s="1">
        <f t="shared" si="19"/>
        <v>4.4623880648921442E-2</v>
      </c>
      <c r="L133" s="30">
        <f t="shared" si="22"/>
        <v>2324.1413315477575</v>
      </c>
      <c r="M133" s="1">
        <f t="shared" si="23"/>
        <v>10.258842977233572</v>
      </c>
    </row>
    <row r="134" spans="1:13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20"/>
        <v>1.6176302362766268</v>
      </c>
      <c r="E134" s="1">
        <f t="shared" si="21"/>
        <v>1.8918718304455837</v>
      </c>
      <c r="F134" s="9">
        <f t="shared" si="18"/>
        <v>0.9981269011904278</v>
      </c>
      <c r="G134" s="9">
        <f t="shared" si="16"/>
        <v>7.0337089453931245E-4</v>
      </c>
      <c r="H134" s="11">
        <f t="shared" si="12"/>
        <v>0.96262346609939442</v>
      </c>
      <c r="I134" s="9">
        <f t="shared" si="13"/>
        <v>1.8356098718331428</v>
      </c>
      <c r="J134" s="1">
        <f t="shared" si="17"/>
        <v>44.434731177542993</v>
      </c>
      <c r="K134" s="1">
        <f t="shared" si="19"/>
        <v>2.8745349269874172E-2</v>
      </c>
      <c r="L134" s="30">
        <f t="shared" si="22"/>
        <v>2302.4371264521619</v>
      </c>
      <c r="M134" s="1">
        <f t="shared" si="23"/>
        <v>10.17555343965731</v>
      </c>
    </row>
    <row r="135" spans="1:13" ht="15" x14ac:dyDescent="0.2">
      <c r="A135" s="21">
        <v>33</v>
      </c>
      <c r="B135" s="22">
        <v>80.31</v>
      </c>
      <c r="C135" s="23">
        <v>40.07965272727273</v>
      </c>
      <c r="D135" s="1">
        <f t="shared" si="20"/>
        <v>1.6029239499030377</v>
      </c>
      <c r="E135" s="1">
        <f t="shared" si="21"/>
        <v>1.9047696259065952</v>
      </c>
      <c r="F135" s="9">
        <f t="shared" si="18"/>
        <v>0.99883027208496711</v>
      </c>
      <c r="G135" s="9">
        <f t="shared" si="16"/>
        <v>4.5582933159837857E-4</v>
      </c>
      <c r="H135" s="11">
        <f t="shared" si="12"/>
        <v>0.62384158136142009</v>
      </c>
      <c r="I135" s="9">
        <f t="shared" si="13"/>
        <v>1.1895926138671364</v>
      </c>
      <c r="J135" s="1">
        <f t="shared" ref="J135:J166" si="24">(J134*(B134/B135)^H$4)+K134</f>
        <v>42.719238303729171</v>
      </c>
      <c r="K135" s="1">
        <f t="shared" si="19"/>
        <v>1.8083715619591406E-2</v>
      </c>
      <c r="L135" s="30">
        <f t="shared" si="22"/>
        <v>2280.2712856771318</v>
      </c>
      <c r="M135" s="1">
        <f t="shared" si="23"/>
        <v>10.039021001376392</v>
      </c>
    </row>
    <row r="136" spans="1:13" ht="15" x14ac:dyDescent="0.2">
      <c r="A136" s="21">
        <v>34</v>
      </c>
      <c r="B136" s="22">
        <v>82.71</v>
      </c>
      <c r="C136" s="23">
        <v>38.484122424242457</v>
      </c>
      <c r="D136" s="1">
        <f t="shared" si="20"/>
        <v>1.5852815875395301</v>
      </c>
      <c r="E136" s="1">
        <f t="shared" si="21"/>
        <v>1.9175580208254361</v>
      </c>
      <c r="F136" s="9">
        <f t="shared" si="18"/>
        <v>0.99928610141656549</v>
      </c>
      <c r="G136" s="9">
        <f t="shared" si="16"/>
        <v>2.8832148901181132E-4</v>
      </c>
      <c r="H136" s="11">
        <f t="shared" si="12"/>
        <v>0.39459271524914635</v>
      </c>
      <c r="I136" s="9">
        <f t="shared" si="13"/>
        <v>0.75244195573141037</v>
      </c>
      <c r="J136" s="1">
        <f t="shared" si="24"/>
        <v>41.074366762785942</v>
      </c>
      <c r="K136" s="1">
        <f t="shared" si="19"/>
        <v>1.1106418100592584E-2</v>
      </c>
      <c r="L136" s="30">
        <f t="shared" si="22"/>
        <v>2257.9914315423334</v>
      </c>
      <c r="M136" s="1">
        <f t="shared" si="23"/>
        <v>9.8578480230685912</v>
      </c>
    </row>
    <row r="137" spans="1:13" ht="15" x14ac:dyDescent="0.2">
      <c r="A137" s="21">
        <v>35</v>
      </c>
      <c r="B137" s="22">
        <v>85.17</v>
      </c>
      <c r="C137" s="23">
        <v>37.249273939393944</v>
      </c>
      <c r="D137" s="1">
        <f t="shared" si="20"/>
        <v>1.5711178119249061</v>
      </c>
      <c r="E137" s="1">
        <f t="shared" si="21"/>
        <v>1.9302866472455196</v>
      </c>
      <c r="F137" s="9">
        <f t="shared" si="18"/>
        <v>0.9995744229055773</v>
      </c>
      <c r="G137" s="9">
        <f t="shared" si="16"/>
        <v>1.7790755950264359E-4</v>
      </c>
      <c r="H137" s="11">
        <f t="shared" si="12"/>
        <v>0.24348177171289984</v>
      </c>
      <c r="I137" s="9">
        <f t="shared" si="13"/>
        <v>0.46429113719680992</v>
      </c>
      <c r="J137" s="1">
        <f t="shared" si="24"/>
        <v>39.493874863285377</v>
      </c>
      <c r="K137" s="1">
        <f t="shared" si="19"/>
        <v>6.6552256022969457E-3</v>
      </c>
      <c r="L137" s="30">
        <f t="shared" si="22"/>
        <v>2235.6807378718822</v>
      </c>
      <c r="M137" s="1">
        <f t="shared" si="23"/>
        <v>9.7154932163682339</v>
      </c>
    </row>
    <row r="138" spans="1:13" ht="15" x14ac:dyDescent="0.2">
      <c r="A138" s="21">
        <v>36</v>
      </c>
      <c r="B138" s="22">
        <v>87.69</v>
      </c>
      <c r="C138" s="23">
        <v>35.743114848484858</v>
      </c>
      <c r="D138" s="1">
        <f t="shared" si="20"/>
        <v>1.5531923965905472</v>
      </c>
      <c r="E138" s="1">
        <f t="shared" si="21"/>
        <v>1.9429500700770987</v>
      </c>
      <c r="F138" s="9">
        <f t="shared" si="18"/>
        <v>0.99975233046507994</v>
      </c>
      <c r="G138" s="9">
        <f t="shared" si="16"/>
        <v>1.0703819647583934E-4</v>
      </c>
      <c r="H138" s="11">
        <f t="shared" si="12"/>
        <v>0.14649096301331463</v>
      </c>
      <c r="I138" s="9">
        <f t="shared" si="13"/>
        <v>0.27934105837995349</v>
      </c>
      <c r="J138" s="1">
        <f t="shared" si="24"/>
        <v>37.977860830179672</v>
      </c>
      <c r="K138" s="1">
        <f t="shared" si="19"/>
        <v>3.8890519089405458E-3</v>
      </c>
      <c r="L138" s="30">
        <f t="shared" si="22"/>
        <v>2213.4716340073201</v>
      </c>
      <c r="M138" s="1">
        <f t="shared" si="23"/>
        <v>9.5704209292052624</v>
      </c>
    </row>
    <row r="139" spans="1:13" ht="15" x14ac:dyDescent="0.2">
      <c r="A139" s="21">
        <v>37</v>
      </c>
      <c r="B139" s="22">
        <v>90.26</v>
      </c>
      <c r="C139" s="23">
        <v>34.592036565656599</v>
      </c>
      <c r="D139" s="1">
        <f t="shared" si="20"/>
        <v>1.5389761313462533</v>
      </c>
      <c r="E139" s="1">
        <f t="shared" si="21"/>
        <v>1.9554953291841271</v>
      </c>
      <c r="F139" s="9">
        <f t="shared" si="18"/>
        <v>0.99985936866155578</v>
      </c>
      <c r="G139" s="9">
        <f t="shared" si="16"/>
        <v>6.2761482871209751E-5</v>
      </c>
      <c r="H139" s="11">
        <f t="shared" si="12"/>
        <v>8.5894478500695162E-2</v>
      </c>
      <c r="I139" s="9">
        <f t="shared" si="13"/>
        <v>0.16379068059780272</v>
      </c>
      <c r="J139" s="1">
        <f t="shared" si="24"/>
        <v>36.530928303121108</v>
      </c>
      <c r="K139" s="1">
        <f t="shared" si="19"/>
        <v>2.2154037884956606E-3</v>
      </c>
      <c r="L139" s="30">
        <f t="shared" si="22"/>
        <v>2191.5401403020846</v>
      </c>
      <c r="M139" s="1">
        <f t="shared" si="23"/>
        <v>9.3884485739021528</v>
      </c>
    </row>
    <row r="140" spans="1:13" ht="15" x14ac:dyDescent="0.2">
      <c r="A140" s="21">
        <v>38</v>
      </c>
      <c r="B140" s="22">
        <v>92.89</v>
      </c>
      <c r="C140" s="23">
        <v>33.207922929292948</v>
      </c>
      <c r="D140" s="1">
        <f t="shared" si="20"/>
        <v>1.521241712437988</v>
      </c>
      <c r="E140" s="1">
        <f t="shared" si="21"/>
        <v>1.9679689628786923</v>
      </c>
      <c r="F140" s="9">
        <f t="shared" si="18"/>
        <v>0.99992213014442699</v>
      </c>
      <c r="G140" s="9">
        <f t="shared" si="16"/>
        <v>3.584590032279511E-5</v>
      </c>
      <c r="H140" s="11">
        <f t="shared" si="12"/>
        <v>4.9058192600907845E-2</v>
      </c>
      <c r="I140" s="9">
        <f t="shared" si="13"/>
        <v>9.35482104933643E-2</v>
      </c>
      <c r="J140" s="1">
        <f t="shared" si="24"/>
        <v>35.145411894631209</v>
      </c>
      <c r="K140" s="1">
        <f t="shared" si="19"/>
        <v>1.2294915747110935E-3</v>
      </c>
      <c r="L140" s="30">
        <f t="shared" si="22"/>
        <v>2169.8563949774007</v>
      </c>
      <c r="M140" s="1">
        <f t="shared" si="23"/>
        <v>9.243243328287992</v>
      </c>
    </row>
    <row r="141" spans="1:13" ht="15" x14ac:dyDescent="0.2">
      <c r="A141" s="21">
        <v>39</v>
      </c>
      <c r="B141" s="22">
        <v>95.57</v>
      </c>
      <c r="C141" s="23">
        <v>32.153074444444428</v>
      </c>
      <c r="D141" s="1">
        <f t="shared" si="20"/>
        <v>1.5072225060446633</v>
      </c>
      <c r="E141" s="1">
        <f t="shared" si="21"/>
        <v>1.9803215860087564</v>
      </c>
      <c r="F141" s="9">
        <f t="shared" si="18"/>
        <v>0.99995797604474979</v>
      </c>
      <c r="G141" s="9">
        <f t="shared" si="16"/>
        <v>1.9932346758455566E-5</v>
      </c>
      <c r="H141" s="11">
        <f t="shared" si="12"/>
        <v>2.7279128086024486E-2</v>
      </c>
      <c r="I141" s="9">
        <f t="shared" si="13"/>
        <v>5.2018092819417085E-2</v>
      </c>
      <c r="J141" s="1">
        <f t="shared" si="24"/>
        <v>33.824247782651987</v>
      </c>
      <c r="K141" s="1">
        <f t="shared" si="19"/>
        <v>6.6449524101982853E-4</v>
      </c>
      <c r="L141" s="30">
        <f t="shared" si="22"/>
        <v>2148.5384251103501</v>
      </c>
      <c r="M141" s="1">
        <f t="shared" si="23"/>
        <v>9.0648984057507072</v>
      </c>
    </row>
    <row r="142" spans="1:13" ht="15" x14ac:dyDescent="0.2">
      <c r="A142" s="21">
        <v>40</v>
      </c>
      <c r="B142" s="22">
        <v>98.3</v>
      </c>
      <c r="C142" s="23">
        <v>30.895379999999992</v>
      </c>
      <c r="D142" s="1">
        <f t="shared" si="20"/>
        <v>1.4898935412203884</v>
      </c>
      <c r="E142" s="1">
        <f t="shared" si="21"/>
        <v>1.9925535178321356</v>
      </c>
      <c r="F142" s="9">
        <f t="shared" si="18"/>
        <v>0.99997790839150824</v>
      </c>
      <c r="G142" s="9">
        <f t="shared" si="16"/>
        <v>1.0785239188737528E-5</v>
      </c>
      <c r="H142" s="11">
        <f t="shared" si="12"/>
        <v>1.476052593471831E-2</v>
      </c>
      <c r="I142" s="9">
        <f t="shared" si="13"/>
        <v>2.8146589059382481E-2</v>
      </c>
      <c r="J142" s="1">
        <f t="shared" si="24"/>
        <v>32.564429366627856</v>
      </c>
      <c r="K142" s="1">
        <f t="shared" si="19"/>
        <v>3.4956769456789653E-4</v>
      </c>
      <c r="L142" s="30">
        <f t="shared" si="22"/>
        <v>2127.6019623239858</v>
      </c>
      <c r="M142" s="1">
        <f t="shared" si="23"/>
        <v>8.8900892170894181</v>
      </c>
    </row>
    <row r="143" spans="1:13" ht="15" x14ac:dyDescent="0.2">
      <c r="A143" s="21">
        <v>41</v>
      </c>
      <c r="B143" s="22">
        <v>101.09</v>
      </c>
      <c r="C143" s="23">
        <v>29.929933030303022</v>
      </c>
      <c r="D143" s="1">
        <f t="shared" si="20"/>
        <v>1.4761057450860187</v>
      </c>
      <c r="E143" s="1">
        <f t="shared" si="21"/>
        <v>2.0047081965443363</v>
      </c>
      <c r="F143" s="9">
        <f t="shared" si="18"/>
        <v>0.99998869363069698</v>
      </c>
      <c r="G143" s="9">
        <f t="shared" si="16"/>
        <v>5.6758691938663119E-6</v>
      </c>
      <c r="H143" s="11">
        <f t="shared" si="12"/>
        <v>7.7679143662959587E-3</v>
      </c>
      <c r="I143" s="9">
        <f t="shared" si="13"/>
        <v>1.4812500210601633E-2</v>
      </c>
      <c r="J143" s="1">
        <f t="shared" si="24"/>
        <v>31.358764586557797</v>
      </c>
      <c r="K143" s="1">
        <f t="shared" si="19"/>
        <v>1.7888717622650103E-4</v>
      </c>
      <c r="L143" s="30">
        <f t="shared" si="22"/>
        <v>2106.9805832388961</v>
      </c>
      <c r="M143" s="1">
        <f t="shared" si="23"/>
        <v>8.7490953196496459</v>
      </c>
    </row>
    <row r="144" spans="1:13" ht="15" x14ac:dyDescent="0.2">
      <c r="A144" s="21">
        <v>42</v>
      </c>
      <c r="B144" s="22">
        <v>103.92</v>
      </c>
      <c r="C144" s="23">
        <v>28.768372424242422</v>
      </c>
      <c r="D144" s="1">
        <f t="shared" si="20"/>
        <v>1.4589152922982156</v>
      </c>
      <c r="E144" s="1">
        <f t="shared" si="21"/>
        <v>2.0166991380649715</v>
      </c>
      <c r="F144" s="9">
        <f t="shared" si="18"/>
        <v>0.99999436949989084</v>
      </c>
      <c r="G144" s="9">
        <f t="shared" si="16"/>
        <v>2.903649719665502E-6</v>
      </c>
      <c r="H144" s="11">
        <f t="shared" si="12"/>
        <v>3.973893971421243E-3</v>
      </c>
      <c r="I144" s="9">
        <f t="shared" si="13"/>
        <v>7.5777489957904905E-3</v>
      </c>
      <c r="J144" s="1">
        <f t="shared" si="24"/>
        <v>30.212935998498143</v>
      </c>
      <c r="K144" s="1">
        <f t="shared" si="19"/>
        <v>8.9022567027219519E-5</v>
      </c>
      <c r="L144" s="30">
        <f t="shared" si="22"/>
        <v>2086.822260629524</v>
      </c>
      <c r="M144" s="1">
        <f t="shared" si="23"/>
        <v>8.5502608875749679</v>
      </c>
    </row>
    <row r="145" spans="1:13" ht="15" x14ac:dyDescent="0.2">
      <c r="A145" s="21">
        <v>43</v>
      </c>
      <c r="B145" s="22">
        <v>106.8</v>
      </c>
      <c r="C145" s="23">
        <v>27.910784040404039</v>
      </c>
      <c r="D145" s="1">
        <f t="shared" si="20"/>
        <v>1.4457720364040187</v>
      </c>
      <c r="E145" s="1">
        <f t="shared" si="21"/>
        <v>2.0285712526925375</v>
      </c>
      <c r="F145" s="9">
        <f t="shared" si="18"/>
        <v>0.99999727314961051</v>
      </c>
      <c r="G145" s="9">
        <f t="shared" si="16"/>
        <v>1.4432532373653828E-6</v>
      </c>
      <c r="H145" s="11">
        <f t="shared" si="12"/>
        <v>1.9752159843375297E-3</v>
      </c>
      <c r="I145" s="9">
        <f t="shared" si="13"/>
        <v>3.7665048563009147E-3</v>
      </c>
      <c r="J145" s="1">
        <f t="shared" si="24"/>
        <v>29.119633124167933</v>
      </c>
      <c r="K145" s="1">
        <f t="shared" si="19"/>
        <v>4.3055269770952898E-5</v>
      </c>
      <c r="L145" s="30">
        <f t="shared" si="22"/>
        <v>2067.0479144988935</v>
      </c>
      <c r="M145" s="1">
        <f t="shared" si="23"/>
        <v>8.3864543397603519</v>
      </c>
    </row>
    <row r="146" spans="1:13" ht="15" x14ac:dyDescent="0.2">
      <c r="A146" s="21">
        <v>44</v>
      </c>
      <c r="B146" s="22">
        <v>109.72</v>
      </c>
      <c r="C146" s="23">
        <v>26.822079494949488</v>
      </c>
      <c r="D146" s="1">
        <f t="shared" si="20"/>
        <v>1.4284924453340728</v>
      </c>
      <c r="E146" s="1">
        <f t="shared" si="21"/>
        <v>2.0402857989324916</v>
      </c>
      <c r="F146" s="9">
        <f t="shared" si="18"/>
        <v>0.99999871640284788</v>
      </c>
      <c r="G146" s="9"/>
      <c r="H146" s="11">
        <f t="shared" si="12"/>
        <v>0</v>
      </c>
      <c r="I146" s="9">
        <f t="shared" si="13"/>
        <v>0</v>
      </c>
      <c r="J146" s="1">
        <f t="shared" si="24"/>
        <v>28.079584089548991</v>
      </c>
      <c r="K146" s="1">
        <f t="shared" si="19"/>
        <v>0</v>
      </c>
      <c r="L146" s="30">
        <f t="shared" si="22"/>
        <v>2047.716650999711</v>
      </c>
      <c r="M146" s="1">
        <f t="shared" si="23"/>
        <v>8.1992385541483106</v>
      </c>
    </row>
    <row r="147" spans="1:13" ht="15" x14ac:dyDescent="0.2">
      <c r="A147" s="21">
        <v>45</v>
      </c>
      <c r="B147" s="22">
        <v>112.69</v>
      </c>
      <c r="C147" s="23">
        <v>26.016978484848501</v>
      </c>
      <c r="D147" s="1">
        <f t="shared" si="20"/>
        <v>1.4152568578076989</v>
      </c>
      <c r="E147" s="1">
        <f t="shared" si="21"/>
        <v>2.0518853788898719</v>
      </c>
      <c r="J147" s="1">
        <f t="shared" si="24"/>
        <v>27.086307042210564</v>
      </c>
      <c r="K147" s="1">
        <f t="shared" si="19"/>
        <v>0</v>
      </c>
      <c r="L147" s="30">
        <f t="shared" si="22"/>
        <v>2028.7501647819474</v>
      </c>
      <c r="M147" s="1">
        <f t="shared" si="23"/>
        <v>8.0446331915365334</v>
      </c>
    </row>
    <row r="148" spans="1:13" ht="15" x14ac:dyDescent="0.2">
      <c r="A148" s="21">
        <v>46</v>
      </c>
      <c r="B148" s="22">
        <v>115.7</v>
      </c>
      <c r="C148" s="23">
        <v>24.874582020202027</v>
      </c>
      <c r="D148" s="1">
        <f t="shared" si="20"/>
        <v>1.3957557918159567</v>
      </c>
      <c r="E148" s="1">
        <f t="shared" si="21"/>
        <v>2.0633333589517497</v>
      </c>
      <c r="J148" s="1">
        <f t="shared" si="24"/>
        <v>26.140466932515825</v>
      </c>
      <c r="K148" s="1">
        <f t="shared" si="19"/>
        <v>0</v>
      </c>
      <c r="L148" s="30">
        <f t="shared" si="22"/>
        <v>2010.2038103303576</v>
      </c>
      <c r="M148" s="1">
        <f t="shared" si="23"/>
        <v>7.8682805466872763</v>
      </c>
    </row>
    <row r="149" spans="1:13" ht="15" x14ac:dyDescent="0.2">
      <c r="A149" s="21">
        <v>47</v>
      </c>
      <c r="B149" s="22">
        <v>118.76</v>
      </c>
      <c r="C149" s="23">
        <v>24.131657777777761</v>
      </c>
      <c r="D149" s="1">
        <f t="shared" si="20"/>
        <v>1.3825871577567255</v>
      </c>
      <c r="E149" s="1">
        <f t="shared" si="21"/>
        <v>2.0746701889240069</v>
      </c>
      <c r="J149" s="1">
        <f t="shared" si="24"/>
        <v>25.236362631873121</v>
      </c>
      <c r="K149" s="1">
        <f t="shared" si="19"/>
        <v>0</v>
      </c>
      <c r="L149" s="30">
        <f t="shared" si="22"/>
        <v>1992.0046152183077</v>
      </c>
      <c r="M149" s="1">
        <f t="shared" si="23"/>
        <v>7.7223269653531812</v>
      </c>
    </row>
    <row r="150" spans="1:13" ht="15" x14ac:dyDescent="0.2">
      <c r="A150" s="21">
        <v>48</v>
      </c>
      <c r="B150" s="22">
        <v>121.85</v>
      </c>
      <c r="C150" s="23">
        <v>23.155723434343439</v>
      </c>
      <c r="D150" s="1">
        <f t="shared" si="20"/>
        <v>1.3646583538306869</v>
      </c>
      <c r="E150" s="1">
        <f t="shared" si="21"/>
        <v>2.085825533520743</v>
      </c>
      <c r="J150" s="1">
        <f t="shared" si="24"/>
        <v>24.377260184475876</v>
      </c>
      <c r="K150" s="1">
        <f t="shared" si="19"/>
        <v>0</v>
      </c>
      <c r="L150" s="30">
        <f t="shared" si="22"/>
        <v>1974.2575986810291</v>
      </c>
      <c r="M150" s="1">
        <f t="shared" si="23"/>
        <v>7.5325733970030191</v>
      </c>
    </row>
    <row r="151" spans="1:13" ht="15" x14ac:dyDescent="0.2">
      <c r="A151" s="21">
        <v>49</v>
      </c>
      <c r="B151" s="22">
        <v>124.99</v>
      </c>
      <c r="C151" s="23">
        <v>22.534299191919192</v>
      </c>
      <c r="D151" s="1">
        <f t="shared" si="20"/>
        <v>1.3528440562248347</v>
      </c>
      <c r="E151" s="1">
        <f t="shared" si="21"/>
        <v>2.0968752680596876</v>
      </c>
      <c r="J151" s="1">
        <f t="shared" si="24"/>
        <v>23.555125942675716</v>
      </c>
      <c r="K151" s="1">
        <f t="shared" si="19"/>
        <v>0</v>
      </c>
      <c r="L151" s="30">
        <f t="shared" si="22"/>
        <v>1956.8344735389519</v>
      </c>
      <c r="M151" s="1">
        <f t="shared" si="23"/>
        <v>7.3963095460001753</v>
      </c>
    </row>
    <row r="152" spans="1:13" ht="15" x14ac:dyDescent="0.2">
      <c r="A152" s="21">
        <v>50</v>
      </c>
      <c r="B152" s="22">
        <v>128.16</v>
      </c>
      <c r="C152" s="23">
        <v>21.621160303030308</v>
      </c>
      <c r="D152" s="1">
        <f t="shared" si="20"/>
        <v>1.3348789967256109</v>
      </c>
      <c r="E152" s="1">
        <f t="shared" si="21"/>
        <v>2.1077524987401626</v>
      </c>
      <c r="J152" s="1">
        <f t="shared" si="24"/>
        <v>22.772912254403071</v>
      </c>
      <c r="K152" s="1">
        <f t="shared" si="19"/>
        <v>0</v>
      </c>
      <c r="L152" s="30">
        <f t="shared" si="22"/>
        <v>1939.8335376744301</v>
      </c>
      <c r="M152" s="1">
        <f t="shared" si="23"/>
        <v>7.2190131846457772</v>
      </c>
    </row>
    <row r="153" spans="1:13" ht="15" x14ac:dyDescent="0.2">
      <c r="A153" s="21">
        <v>51</v>
      </c>
      <c r="B153" s="22">
        <v>131.37</v>
      </c>
      <c r="C153" s="23">
        <v>21.078741111111114</v>
      </c>
      <c r="D153" s="1">
        <f t="shared" si="20"/>
        <v>1.3238446698790469</v>
      </c>
      <c r="E153" s="1">
        <f t="shared" si="21"/>
        <v>2.1184961999117879</v>
      </c>
      <c r="J153" s="1">
        <f t="shared" si="24"/>
        <v>22.025803789712199</v>
      </c>
      <c r="K153" s="1">
        <f t="shared" si="19"/>
        <v>0</v>
      </c>
      <c r="L153" s="30">
        <f t="shared" si="22"/>
        <v>1923.1863065068794</v>
      </c>
      <c r="M153" s="1">
        <f t="shared" si="23"/>
        <v>7.0702830164976334</v>
      </c>
    </row>
    <row r="154" spans="1:13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20"/>
        <v>1.3066493729496844</v>
      </c>
      <c r="E154" s="1">
        <f t="shared" si="21"/>
        <v>2.1290773242527368</v>
      </c>
      <c r="J154" s="1">
        <f t="shared" si="24"/>
        <v>21.313961553833686</v>
      </c>
      <c r="K154" s="1">
        <f t="shared" si="19"/>
        <v>0</v>
      </c>
      <c r="L154" s="30">
        <f t="shared" si="22"/>
        <v>1906.9306286941489</v>
      </c>
      <c r="M154" s="1">
        <f t="shared" si="23"/>
        <v>6.9057235434421331</v>
      </c>
    </row>
    <row r="155" spans="1:13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20"/>
        <v>1.2952562180054157</v>
      </c>
      <c r="E155" s="1">
        <f t="shared" si="21"/>
        <v>2.1395327715979393</v>
      </c>
      <c r="J155" s="1">
        <f t="shared" si="24"/>
        <v>20.633174582122454</v>
      </c>
      <c r="K155" s="1">
        <f t="shared" si="19"/>
        <v>0</v>
      </c>
      <c r="L155" s="30">
        <f t="shared" si="22"/>
        <v>1891.0029941366299</v>
      </c>
      <c r="M155" s="1">
        <f t="shared" si="23"/>
        <v>6.7676812629361081</v>
      </c>
    </row>
    <row r="156" spans="1:13" ht="15" x14ac:dyDescent="0.2">
      <c r="A156" s="21">
        <v>54</v>
      </c>
      <c r="B156" s="22">
        <v>141.19</v>
      </c>
      <c r="C156" s="23">
        <v>18.983688080808086</v>
      </c>
      <c r="D156" s="1">
        <f t="shared" si="20"/>
        <v>1.2783805894161544</v>
      </c>
      <c r="E156" s="1">
        <f t="shared" si="21"/>
        <v>2.1498039382270222</v>
      </c>
      <c r="J156" s="1">
        <f t="shared" si="24"/>
        <v>19.985564140736322</v>
      </c>
      <c r="K156" s="1">
        <f t="shared" si="19"/>
        <v>0</v>
      </c>
      <c r="L156" s="30">
        <f t="shared" si="22"/>
        <v>1875.4856347834038</v>
      </c>
      <c r="M156" s="1">
        <f t="shared" si="23"/>
        <v>6.5952361664430095</v>
      </c>
    </row>
    <row r="157" spans="1:13" ht="15" x14ac:dyDescent="0.2">
      <c r="A157" s="21">
        <v>55</v>
      </c>
      <c r="B157" s="22">
        <v>144.53</v>
      </c>
      <c r="C157" s="23">
        <v>18.544000202020207</v>
      </c>
      <c r="D157" s="1">
        <f t="shared" si="20"/>
        <v>1.2682034233507686</v>
      </c>
      <c r="E157" s="1">
        <f t="shared" si="21"/>
        <v>2.1599580026785188</v>
      </c>
      <c r="J157" s="1">
        <f t="shared" si="24"/>
        <v>19.36531970753725</v>
      </c>
      <c r="K157" s="1">
        <f t="shared" si="19"/>
        <v>0</v>
      </c>
      <c r="L157" s="30">
        <f t="shared" si="22"/>
        <v>1860.27035805684</v>
      </c>
      <c r="M157" s="1">
        <f t="shared" si="23"/>
        <v>6.4680167823174486</v>
      </c>
    </row>
    <row r="158" spans="1:13" ht="15" x14ac:dyDescent="0.2">
      <c r="A158" s="21">
        <v>56</v>
      </c>
      <c r="B158" s="22">
        <v>147.9</v>
      </c>
      <c r="C158" s="23">
        <v>17.859804242424246</v>
      </c>
      <c r="D158" s="1">
        <f t="shared" si="20"/>
        <v>1.2518766943677089</v>
      </c>
      <c r="E158" s="1">
        <f t="shared" si="21"/>
        <v>2.1699681739968923</v>
      </c>
      <c r="J158" s="1">
        <f t="shared" si="24"/>
        <v>18.772709352691425</v>
      </c>
      <c r="K158" s="1">
        <f t="shared" ref="K158:K189" si="25">(1/100000)*(H158*H$15*H$16*(H$21-1)/(B158/1000000))</f>
        <v>0</v>
      </c>
      <c r="L158" s="30">
        <f t="shared" si="22"/>
        <v>1845.3915272129516</v>
      </c>
      <c r="M158" s="1">
        <f t="shared" si="23"/>
        <v>6.3264030518570191</v>
      </c>
    </row>
    <row r="159" spans="1:13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20"/>
        <v>1.2415770715025569</v>
      </c>
      <c r="E159" s="1">
        <f t="shared" si="21"/>
        <v>2.1798389280231869</v>
      </c>
      <c r="J159" s="1">
        <f t="shared" si="24"/>
        <v>18.206112899178905</v>
      </c>
      <c r="K159" s="1">
        <f t="shared" si="25"/>
        <v>0</v>
      </c>
      <c r="L159" s="30">
        <f t="shared" si="22"/>
        <v>1830.836455944436</v>
      </c>
      <c r="M159" s="1">
        <f t="shared" si="23"/>
        <v>6.1900783857208372</v>
      </c>
    </row>
    <row r="160" spans="1:13" ht="15" x14ac:dyDescent="0.2">
      <c r="A160" s="21">
        <v>58</v>
      </c>
      <c r="B160" s="22">
        <v>154.72</v>
      </c>
      <c r="C160" s="23">
        <v>16.792460808080804</v>
      </c>
      <c r="D160" s="1">
        <f t="shared" si="20"/>
        <v>1.2251143433721534</v>
      </c>
      <c r="E160" s="1">
        <f t="shared" si="21"/>
        <v>2.1895464567389267</v>
      </c>
      <c r="J160" s="1">
        <f t="shared" si="24"/>
        <v>17.665567754946427</v>
      </c>
      <c r="K160" s="1">
        <f t="shared" si="25"/>
        <v>0</v>
      </c>
      <c r="L160" s="30">
        <f t="shared" si="22"/>
        <v>1816.634043635521</v>
      </c>
      <c r="M160" s="1">
        <f t="shared" si="23"/>
        <v>6.0416241721916553</v>
      </c>
    </row>
    <row r="161" spans="1:13" ht="15" x14ac:dyDescent="0.2">
      <c r="A161" s="21">
        <v>59</v>
      </c>
      <c r="B161" s="22">
        <v>158.16</v>
      </c>
      <c r="C161" s="23">
        <v>16.429368131313129</v>
      </c>
      <c r="D161" s="1">
        <f t="shared" si="20"/>
        <v>1.2156208609176589</v>
      </c>
      <c r="E161" s="1">
        <f t="shared" si="21"/>
        <v>2.199096656305616</v>
      </c>
      <c r="J161" s="1">
        <f t="shared" si="24"/>
        <v>17.149446618905536</v>
      </c>
      <c r="K161" s="1">
        <f t="shared" si="25"/>
        <v>0</v>
      </c>
      <c r="L161" s="30">
        <f t="shared" si="22"/>
        <v>1802.7693222117164</v>
      </c>
      <c r="M161" s="1">
        <f t="shared" si="23"/>
        <v>5.8994096369035001</v>
      </c>
    </row>
    <row r="162" spans="1:13" ht="15" x14ac:dyDescent="0.2">
      <c r="A162" s="21">
        <v>60</v>
      </c>
      <c r="B162" s="22">
        <v>161.63</v>
      </c>
      <c r="C162" s="23">
        <v>15.843714595959593</v>
      </c>
      <c r="D162" s="1">
        <f t="shared" si="20"/>
        <v>1.1998570105489526</v>
      </c>
      <c r="E162" s="1">
        <f t="shared" si="21"/>
        <v>2.2085219729314334</v>
      </c>
      <c r="J162" s="1">
        <f t="shared" si="24"/>
        <v>16.654861050763706</v>
      </c>
      <c r="K162" s="1">
        <f t="shared" si="25"/>
        <v>0</v>
      </c>
      <c r="L162" s="30">
        <f t="shared" si="22"/>
        <v>1789.1896562562501</v>
      </c>
      <c r="M162" s="1">
        <f t="shared" si="23"/>
        <v>5.779236784615005</v>
      </c>
    </row>
    <row r="163" spans="1:13" ht="15" x14ac:dyDescent="0.2">
      <c r="A163" s="21">
        <v>61</v>
      </c>
      <c r="B163" s="22">
        <v>165.12</v>
      </c>
      <c r="C163" s="23">
        <v>15.495415353535352</v>
      </c>
      <c r="D163" s="1">
        <f t="shared" si="20"/>
        <v>1.1902032219648344</v>
      </c>
      <c r="E163" s="1">
        <f t="shared" si="21"/>
        <v>2.2177996799471171</v>
      </c>
      <c r="J163" s="1">
        <f t="shared" si="24"/>
        <v>16.181953678126135</v>
      </c>
      <c r="K163" s="1">
        <f t="shared" si="25"/>
        <v>0</v>
      </c>
      <c r="L163" s="30">
        <f t="shared" si="22"/>
        <v>1775.9225657066356</v>
      </c>
      <c r="M163" s="1">
        <f t="shared" si="23"/>
        <v>5.6475018336660359</v>
      </c>
    </row>
    <row r="164" spans="1:13" ht="15" x14ac:dyDescent="0.2">
      <c r="A164" s="21">
        <v>62</v>
      </c>
      <c r="B164" s="22">
        <v>168.63</v>
      </c>
      <c r="C164" s="23">
        <v>14.944263080808092</v>
      </c>
      <c r="D164" s="1">
        <f t="shared" si="20"/>
        <v>1.1744745043315192</v>
      </c>
      <c r="E164" s="1">
        <f t="shared" si="21"/>
        <v>2.2269348400126003</v>
      </c>
      <c r="J164" s="1">
        <f t="shared" si="24"/>
        <v>15.729434302024391</v>
      </c>
      <c r="K164" s="1">
        <f t="shared" si="25"/>
        <v>0</v>
      </c>
      <c r="L164" s="30">
        <f t="shared" si="22"/>
        <v>1762.9554421495802</v>
      </c>
      <c r="M164" s="1">
        <f t="shared" si="23"/>
        <v>5.5210314400105469</v>
      </c>
    </row>
    <row r="165" spans="1:13" ht="15" x14ac:dyDescent="0.2">
      <c r="A165" s="21">
        <v>63</v>
      </c>
      <c r="B165" s="22">
        <v>172.16</v>
      </c>
      <c r="C165" s="23">
        <v>14.621824949494956</v>
      </c>
      <c r="D165" s="1">
        <f t="shared" si="20"/>
        <v>1.1650015802848592</v>
      </c>
      <c r="E165" s="1">
        <f t="shared" si="21"/>
        <v>2.2359322539862951</v>
      </c>
      <c r="J165" s="1">
        <f t="shared" si="24"/>
        <v>15.296109742618651</v>
      </c>
      <c r="K165" s="1">
        <f t="shared" si="25"/>
        <v>0</v>
      </c>
      <c r="L165" s="30">
        <f t="shared" si="22"/>
        <v>1750.2763993726153</v>
      </c>
      <c r="M165" s="1">
        <f t="shared" si="23"/>
        <v>5.3995267391443846</v>
      </c>
    </row>
    <row r="166" spans="1:13" ht="15" x14ac:dyDescent="0.2">
      <c r="A166" s="21">
        <v>64</v>
      </c>
      <c r="B166" s="22">
        <v>175.7</v>
      </c>
      <c r="C166" s="23">
        <v>14.11567166666666</v>
      </c>
      <c r="D166" s="1">
        <f t="shared" si="20"/>
        <v>1.1497015480292991</v>
      </c>
      <c r="E166" s="1">
        <f t="shared" si="21"/>
        <v>2.2447717614952949</v>
      </c>
      <c r="J166" s="1">
        <f t="shared" si="24"/>
        <v>14.882017088367085</v>
      </c>
      <c r="K166" s="1">
        <f t="shared" si="25"/>
        <v>0</v>
      </c>
      <c r="L166" s="30">
        <f t="shared" si="22"/>
        <v>1737.9086803910741</v>
      </c>
      <c r="M166" s="1">
        <f t="shared" si="23"/>
        <v>5.2682340492819355</v>
      </c>
    </row>
    <row r="167" spans="1:13" ht="15" x14ac:dyDescent="0.2">
      <c r="A167" s="21">
        <v>65</v>
      </c>
      <c r="B167" s="22">
        <v>179.26</v>
      </c>
      <c r="C167" s="23">
        <v>13.800633535353533</v>
      </c>
      <c r="D167" s="1">
        <f t="shared" si="20"/>
        <v>1.139899023690562</v>
      </c>
      <c r="E167" s="1">
        <f t="shared" si="21"/>
        <v>2.2534833920870145</v>
      </c>
      <c r="J167" s="1">
        <f t="shared" ref="J167:J198" si="26">(J166*(B166/B167)^H$4)+K166</f>
        <v>14.48488448765365</v>
      </c>
      <c r="K167" s="1">
        <f t="shared" si="25"/>
        <v>0</v>
      </c>
      <c r="L167" s="30">
        <f t="shared" si="22"/>
        <v>1725.8053871244952</v>
      </c>
      <c r="M167" s="1">
        <f t="shared" si="23"/>
        <v>5.1566188776047026</v>
      </c>
    </row>
    <row r="168" spans="1:13" ht="15" x14ac:dyDescent="0.2">
      <c r="A168" s="21">
        <v>66</v>
      </c>
      <c r="B168" s="22">
        <v>182.83</v>
      </c>
      <c r="C168" s="23">
        <v>13.361054747474748</v>
      </c>
      <c r="D168" s="1">
        <f t="shared" si="20"/>
        <v>1.1258407435382622</v>
      </c>
      <c r="E168" s="1">
        <f t="shared" si="21"/>
        <v>2.2620474592614253</v>
      </c>
      <c r="J168" s="1">
        <f t="shared" si="26"/>
        <v>14.104810249554603</v>
      </c>
      <c r="K168" s="1">
        <f t="shared" si="25"/>
        <v>0</v>
      </c>
      <c r="L168" s="30">
        <f t="shared" si="22"/>
        <v>1713.9892719879501</v>
      </c>
      <c r="M168" s="1">
        <f t="shared" si="23"/>
        <v>5.035417259091024</v>
      </c>
    </row>
    <row r="169" spans="1:13" ht="15" x14ac:dyDescent="0.2">
      <c r="A169" s="21">
        <v>67</v>
      </c>
      <c r="B169" s="22">
        <v>186.42</v>
      </c>
      <c r="C169" s="23">
        <v>13.104584292929294</v>
      </c>
      <c r="D169" s="1">
        <f t="shared" si="20"/>
        <v>1.1174232486973141</v>
      </c>
      <c r="E169" s="1">
        <f t="shared" si="21"/>
        <v>2.2704925036386179</v>
      </c>
      <c r="J169" s="1">
        <f t="shared" si="26"/>
        <v>13.73978541873146</v>
      </c>
      <c r="K169" s="1">
        <f t="shared" si="25"/>
        <v>0</v>
      </c>
      <c r="L169" s="30">
        <f t="shared" si="22"/>
        <v>1702.4166018541994</v>
      </c>
      <c r="M169" s="1">
        <f t="shared" si="23"/>
        <v>4.932582965324559</v>
      </c>
    </row>
    <row r="170" spans="1:13" ht="15" x14ac:dyDescent="0.2">
      <c r="A170" s="21">
        <v>68</v>
      </c>
      <c r="B170" s="22">
        <v>190.02</v>
      </c>
      <c r="C170" s="23">
        <v>12.702625707070693</v>
      </c>
      <c r="D170" s="1">
        <f t="shared" si="20"/>
        <v>1.1038935014462974</v>
      </c>
      <c r="E170" s="1">
        <f t="shared" si="21"/>
        <v>2.2787993137555556</v>
      </c>
      <c r="J170" s="1">
        <f t="shared" si="26"/>
        <v>13.389952840149576</v>
      </c>
      <c r="K170" s="1">
        <f t="shared" si="25"/>
        <v>0</v>
      </c>
      <c r="L170" s="30">
        <f t="shared" si="22"/>
        <v>1691.1095932851333</v>
      </c>
      <c r="M170" s="1">
        <f t="shared" si="23"/>
        <v>4.8203830224538775</v>
      </c>
    </row>
    <row r="171" spans="1:13" ht="15" x14ac:dyDescent="0.2">
      <c r="A171" s="21">
        <v>69</v>
      </c>
      <c r="B171" s="22">
        <v>193.62</v>
      </c>
      <c r="C171" s="23">
        <v>12.428889343434335</v>
      </c>
      <c r="D171" s="1">
        <f t="shared" si="20"/>
        <v>1.0944323214357865</v>
      </c>
      <c r="E171" s="1">
        <f t="shared" si="21"/>
        <v>2.2869502157875488</v>
      </c>
      <c r="J171" s="1">
        <f t="shared" si="26"/>
        <v>13.055345545819856</v>
      </c>
      <c r="K171" s="1">
        <f t="shared" si="25"/>
        <v>0</v>
      </c>
      <c r="L171" s="30">
        <f t="shared" si="22"/>
        <v>1680.0878028796126</v>
      </c>
      <c r="M171" s="1">
        <f t="shared" si="23"/>
        <v>4.6999243964951409</v>
      </c>
    </row>
    <row r="172" spans="1:13" ht="15" x14ac:dyDescent="0.2">
      <c r="A172" s="21">
        <v>70</v>
      </c>
      <c r="B172" s="22">
        <v>197.24</v>
      </c>
      <c r="C172" s="23">
        <v>12.034318131313125</v>
      </c>
      <c r="D172" s="1">
        <f t="shared" si="20"/>
        <v>1.0804214880304588</v>
      </c>
      <c r="E172" s="1">
        <f t="shared" si="21"/>
        <v>2.2949949938591003</v>
      </c>
      <c r="J172" s="1">
        <f t="shared" si="26"/>
        <v>12.73329475385443</v>
      </c>
      <c r="K172" s="1">
        <f t="shared" si="25"/>
        <v>0</v>
      </c>
      <c r="L172" s="30">
        <f t="shared" si="22"/>
        <v>1669.279954705873</v>
      </c>
      <c r="M172" s="1">
        <f t="shared" si="23"/>
        <v>4.6094527008953099</v>
      </c>
    </row>
    <row r="173" spans="1:13" ht="15" x14ac:dyDescent="0.2">
      <c r="A173" s="21">
        <v>71</v>
      </c>
      <c r="B173" s="22">
        <v>200.86</v>
      </c>
      <c r="C173" s="23">
        <v>11.787098686868688</v>
      </c>
      <c r="D173" s="1">
        <f t="shared" si="20"/>
        <v>1.0714069196545779</v>
      </c>
      <c r="E173" s="1">
        <f t="shared" si="21"/>
        <v>2.3028934583565053</v>
      </c>
      <c r="J173" s="1">
        <f t="shared" si="26"/>
        <v>12.42483135974053</v>
      </c>
      <c r="K173" s="1">
        <f t="shared" si="25"/>
        <v>0</v>
      </c>
      <c r="L173" s="30">
        <f t="shared" si="22"/>
        <v>1658.7363164382411</v>
      </c>
      <c r="M173" s="1">
        <f t="shared" si="23"/>
        <v>4.4977889522260783</v>
      </c>
    </row>
    <row r="174" spans="1:13" ht="15" x14ac:dyDescent="0.2">
      <c r="A174" s="21">
        <v>72</v>
      </c>
      <c r="B174" s="22">
        <v>204.49</v>
      </c>
      <c r="C174" s="23">
        <v>11.438151969696978</v>
      </c>
      <c r="D174" s="1">
        <f t="shared" si="20"/>
        <v>1.0583558623769738</v>
      </c>
      <c r="E174" s="1">
        <f t="shared" si="21"/>
        <v>2.3106720749301237</v>
      </c>
      <c r="J174" s="1">
        <f t="shared" si="26"/>
        <v>12.128352650395495</v>
      </c>
      <c r="K174" s="1">
        <f t="shared" si="25"/>
        <v>0</v>
      </c>
      <c r="L174" s="30">
        <f t="shared" si="22"/>
        <v>1648.4177533811051</v>
      </c>
      <c r="M174" s="1">
        <f t="shared" si="23"/>
        <v>4.4025920120935584</v>
      </c>
    </row>
    <row r="175" spans="1:13" ht="15" x14ac:dyDescent="0.2">
      <c r="A175" s="21">
        <v>73</v>
      </c>
      <c r="B175" s="22">
        <v>208.12</v>
      </c>
      <c r="C175" s="23">
        <v>11.219284797979796</v>
      </c>
      <c r="D175" s="1">
        <f t="shared" si="20"/>
        <v>1.0499651725894055</v>
      </c>
      <c r="E175" s="1">
        <f t="shared" si="21"/>
        <v>2.318313817223999</v>
      </c>
      <c r="J175" s="1">
        <f t="shared" si="26"/>
        <v>11.843980697603085</v>
      </c>
      <c r="K175" s="1">
        <f t="shared" si="25"/>
        <v>0</v>
      </c>
      <c r="L175" s="30">
        <f t="shared" si="22"/>
        <v>1638.3432651359092</v>
      </c>
      <c r="M175" s="1">
        <f t="shared" si="23"/>
        <v>4.2993649932299141</v>
      </c>
    </row>
    <row r="176" spans="1:13" ht="15" x14ac:dyDescent="0.2">
      <c r="A176" s="21">
        <v>74</v>
      </c>
      <c r="B176" s="22">
        <v>211.75</v>
      </c>
      <c r="C176" s="23">
        <v>10.885739595959592</v>
      </c>
      <c r="D176" s="1">
        <f t="shared" si="20"/>
        <v>1.0368579410971239</v>
      </c>
      <c r="E176" s="1">
        <f t="shared" si="21"/>
        <v>2.3258234190027447</v>
      </c>
      <c r="J176" s="1">
        <f t="shared" si="26"/>
        <v>11.571022655128168</v>
      </c>
      <c r="K176" s="1">
        <f t="shared" si="25"/>
        <v>0</v>
      </c>
      <c r="L176" s="30">
        <f t="shared" si="22"/>
        <v>1628.5029699360025</v>
      </c>
      <c r="M176" s="1">
        <f t="shared" si="23"/>
        <v>4.2002812238115199</v>
      </c>
    </row>
    <row r="177" spans="1:13" ht="15" x14ac:dyDescent="0.2">
      <c r="A177" s="21">
        <v>75</v>
      </c>
      <c r="B177" s="22">
        <v>215.38</v>
      </c>
      <c r="C177" s="23">
        <v>10.684749191919188</v>
      </c>
      <c r="D177" s="1">
        <f t="shared" si="20"/>
        <v>1.0287643322236333</v>
      </c>
      <c r="E177" s="1">
        <f t="shared" si="21"/>
        <v>2.3332053726253439</v>
      </c>
      <c r="J177" s="1">
        <f t="shared" si="26"/>
        <v>11.308836302853484</v>
      </c>
      <c r="K177" s="1">
        <f t="shared" si="25"/>
        <v>0</v>
      </c>
      <c r="L177" s="30">
        <f t="shared" si="22"/>
        <v>1618.88754679767</v>
      </c>
      <c r="M177" s="1">
        <f t="shared" si="23"/>
        <v>4.1051075779358097</v>
      </c>
    </row>
    <row r="178" spans="1:13" ht="15" x14ac:dyDescent="0.2">
      <c r="A178" s="21">
        <v>76</v>
      </c>
      <c r="B178" s="22">
        <v>219.02</v>
      </c>
      <c r="C178" s="23">
        <v>10.385112575757574</v>
      </c>
      <c r="D178" s="1">
        <f t="shared" si="20"/>
        <v>1.0164112086963772</v>
      </c>
      <c r="E178" s="1">
        <f t="shared" si="21"/>
        <v>2.3404837746257177</v>
      </c>
      <c r="J178" s="1">
        <f t="shared" si="26"/>
        <v>11.056144862303082</v>
      </c>
      <c r="K178" s="1">
        <f t="shared" si="25"/>
        <v>0</v>
      </c>
      <c r="L178" s="30">
        <f t="shared" si="22"/>
        <v>1609.4625920113992</v>
      </c>
      <c r="M178" s="1">
        <f t="shared" si="23"/>
        <v>4.0244367298783379</v>
      </c>
    </row>
    <row r="179" spans="1:13" ht="15" x14ac:dyDescent="0.2">
      <c r="A179" s="21">
        <v>77</v>
      </c>
      <c r="B179" s="22">
        <v>222.65</v>
      </c>
      <c r="C179" s="23">
        <v>10.229129747474747</v>
      </c>
      <c r="D179" s="1">
        <f t="shared" si="20"/>
        <v>1.0098386872853597</v>
      </c>
      <c r="E179" s="1">
        <f t="shared" si="21"/>
        <v>2.3476226994672418</v>
      </c>
      <c r="J179" s="1">
        <f t="shared" si="26"/>
        <v>10.813781600009374</v>
      </c>
      <c r="K179" s="1">
        <f t="shared" si="25"/>
        <v>0</v>
      </c>
      <c r="L179" s="30">
        <f t="shared" si="22"/>
        <v>1600.2715547959942</v>
      </c>
      <c r="M179" s="1">
        <f t="shared" si="23"/>
        <v>3.9254027208033984</v>
      </c>
    </row>
    <row r="180" spans="1:13" ht="15" x14ac:dyDescent="0.2">
      <c r="A180" s="21">
        <v>78</v>
      </c>
      <c r="B180" s="22">
        <v>226.27</v>
      </c>
      <c r="C180" s="23">
        <v>9.9449307575757544</v>
      </c>
      <c r="D180" s="1">
        <f t="shared" si="20"/>
        <v>0.99760176365880016</v>
      </c>
      <c r="E180" s="1">
        <f t="shared" si="21"/>
        <v>2.3546269768529489</v>
      </c>
      <c r="J180" s="1">
        <f t="shared" si="26"/>
        <v>10.581153787118495</v>
      </c>
      <c r="K180" s="1">
        <f t="shared" si="25"/>
        <v>0</v>
      </c>
      <c r="L180" s="30">
        <f t="shared" si="22"/>
        <v>1591.3048827941086</v>
      </c>
      <c r="M180" s="1">
        <f t="shared" si="23"/>
        <v>3.8303776709369002</v>
      </c>
    </row>
    <row r="181" spans="1:13" ht="15" x14ac:dyDescent="0.2">
      <c r="A181" s="21">
        <v>79</v>
      </c>
      <c r="B181" s="22">
        <v>229.9</v>
      </c>
      <c r="C181" s="23">
        <v>9.7704597979797967</v>
      </c>
      <c r="D181" s="1">
        <f t="shared" si="20"/>
        <v>0.98991500210430927</v>
      </c>
      <c r="E181" s="1">
        <f t="shared" si="21"/>
        <v>2.3615389712692791</v>
      </c>
      <c r="J181" s="1">
        <f t="shared" si="26"/>
        <v>10.356497226935733</v>
      </c>
      <c r="K181" s="1">
        <f t="shared" si="25"/>
        <v>0</v>
      </c>
      <c r="L181" s="30">
        <f t="shared" si="22"/>
        <v>1582.5056036351973</v>
      </c>
      <c r="M181" s="1">
        <f t="shared" si="23"/>
        <v>3.7594084933776664</v>
      </c>
    </row>
    <row r="182" spans="1:13" ht="15" x14ac:dyDescent="0.2">
      <c r="A182" s="21">
        <v>80</v>
      </c>
      <c r="B182" s="22">
        <v>233.51</v>
      </c>
      <c r="C182" s="23">
        <v>9.505355252525252</v>
      </c>
      <c r="D182" s="1">
        <f t="shared" si="20"/>
        <v>0.97796835279833294</v>
      </c>
      <c r="E182" s="1">
        <f t="shared" si="21"/>
        <v>2.3683054838392832</v>
      </c>
      <c r="J182" s="1">
        <f t="shared" si="26"/>
        <v>10.141190190759936</v>
      </c>
      <c r="K182" s="1">
        <f t="shared" si="25"/>
        <v>0</v>
      </c>
      <c r="L182" s="30">
        <f t="shared" si="22"/>
        <v>1573.9386623343348</v>
      </c>
      <c r="M182" s="1">
        <f t="shared" si="23"/>
        <v>3.6609696588643219</v>
      </c>
    </row>
    <row r="183" spans="1:13" ht="15" x14ac:dyDescent="0.2">
      <c r="A183" s="21">
        <v>81</v>
      </c>
      <c r="B183" s="22">
        <v>237.12</v>
      </c>
      <c r="C183" s="23">
        <v>9.3247127777777798</v>
      </c>
      <c r="D183" s="1">
        <f t="shared" si="20"/>
        <v>0.96963546343543916</v>
      </c>
      <c r="E183" s="1">
        <f t="shared" si="21"/>
        <v>2.3749681862992342</v>
      </c>
      <c r="J183" s="1">
        <f t="shared" si="26"/>
        <v>9.9335604656579726</v>
      </c>
      <c r="K183" s="1">
        <f t="shared" si="25"/>
        <v>0</v>
      </c>
      <c r="L183" s="30">
        <f t="shared" si="22"/>
        <v>1565.5484697032275</v>
      </c>
      <c r="M183" s="1">
        <f t="shared" si="23"/>
        <v>3.5860153281025418</v>
      </c>
    </row>
    <row r="184" spans="1:13" ht="15" x14ac:dyDescent="0.2">
      <c r="A184" s="21">
        <v>82</v>
      </c>
      <c r="B184" s="22">
        <v>240.73</v>
      </c>
      <c r="C184" s="23">
        <v>9.1101534848484853</v>
      </c>
      <c r="D184" s="1">
        <f t="shared" si="20"/>
        <v>0.95952569388422071</v>
      </c>
      <c r="E184" s="1">
        <f t="shared" si="21"/>
        <v>2.3815302158362703</v>
      </c>
      <c r="J184" s="1">
        <f t="shared" si="26"/>
        <v>9.7332235680114696</v>
      </c>
      <c r="K184" s="1">
        <f t="shared" si="25"/>
        <v>0</v>
      </c>
      <c r="L184" s="30">
        <f t="shared" si="22"/>
        <v>1557.3287704077929</v>
      </c>
      <c r="M184" s="1">
        <f t="shared" si="23"/>
        <v>3.5136937080521262</v>
      </c>
    </row>
    <row r="185" spans="1:13" ht="15" x14ac:dyDescent="0.2">
      <c r="A185" s="21">
        <v>83</v>
      </c>
      <c r="B185" s="22">
        <v>244.32</v>
      </c>
      <c r="C185" s="23">
        <v>8.9677380808080827</v>
      </c>
      <c r="D185" s="1">
        <f t="shared" si="20"/>
        <v>0.95268291540751471</v>
      </c>
      <c r="E185" s="1">
        <f t="shared" si="21"/>
        <v>2.3879590197123459</v>
      </c>
      <c r="J185" s="1">
        <f t="shared" si="26"/>
        <v>9.5408726699253439</v>
      </c>
      <c r="K185" s="1">
        <f t="shared" si="25"/>
        <v>0</v>
      </c>
      <c r="L185" s="30">
        <f t="shared" si="22"/>
        <v>1549.317804149151</v>
      </c>
      <c r="M185" s="1">
        <f t="shared" si="23"/>
        <v>3.4251732885032018</v>
      </c>
    </row>
    <row r="186" spans="1:13" ht="15" x14ac:dyDescent="0.2">
      <c r="A186" s="21">
        <v>84</v>
      </c>
      <c r="B186" s="22">
        <v>247.9</v>
      </c>
      <c r="C186" s="23">
        <v>8.7168292424242484</v>
      </c>
      <c r="D186" s="1">
        <f t="shared" si="20"/>
        <v>0.94035853849464146</v>
      </c>
      <c r="E186" s="1">
        <f t="shared" si="21"/>
        <v>2.3942765267678214</v>
      </c>
      <c r="J186" s="1">
        <f t="shared" si="26"/>
        <v>9.3555553687719897</v>
      </c>
      <c r="K186" s="1">
        <f t="shared" si="25"/>
        <v>0</v>
      </c>
      <c r="L186" s="30">
        <f t="shared" si="22"/>
        <v>1541.4856714448747</v>
      </c>
      <c r="M186" s="1">
        <f t="shared" si="23"/>
        <v>3.3492888220203838</v>
      </c>
    </row>
    <row r="187" spans="1:13" ht="15" x14ac:dyDescent="0.2">
      <c r="A187" s="21">
        <v>85</v>
      </c>
      <c r="B187" s="22">
        <v>251.47</v>
      </c>
      <c r="C187" s="23">
        <v>8.6225090404040472</v>
      </c>
      <c r="D187" s="1">
        <f t="shared" si="20"/>
        <v>0.93563365838248824</v>
      </c>
      <c r="E187" s="1">
        <f t="shared" si="21"/>
        <v>2.4004861817912042</v>
      </c>
      <c r="J187" s="1">
        <f t="shared" si="26"/>
        <v>9.1769100433934518</v>
      </c>
      <c r="K187" s="1">
        <f t="shared" si="25"/>
        <v>0</v>
      </c>
      <c r="L187" s="30">
        <f t="shared" si="22"/>
        <v>1533.8258344445205</v>
      </c>
      <c r="M187" s="1">
        <f t="shared" si="23"/>
        <v>3.276156885491456</v>
      </c>
    </row>
    <row r="188" spans="1:13" ht="15" x14ac:dyDescent="0.2">
      <c r="A188" s="21">
        <v>86</v>
      </c>
      <c r="B188" s="22">
        <v>255.03</v>
      </c>
      <c r="C188" s="23">
        <v>8.3882307070707114</v>
      </c>
      <c r="D188" s="1">
        <f t="shared" si="20"/>
        <v>0.92367036664665281</v>
      </c>
      <c r="E188" s="1">
        <f t="shared" si="21"/>
        <v>2.406591270897152</v>
      </c>
      <c r="J188" s="1">
        <f t="shared" si="26"/>
        <v>9.0045988998237334</v>
      </c>
      <c r="K188" s="1">
        <f t="shared" si="25"/>
        <v>0</v>
      </c>
      <c r="L188" s="30">
        <f t="shared" si="22"/>
        <v>1526.3320910443335</v>
      </c>
      <c r="M188" s="1">
        <f t="shared" si="23"/>
        <v>3.2056372083372513</v>
      </c>
    </row>
    <row r="189" spans="1:13" ht="15" x14ac:dyDescent="0.2">
      <c r="A189" s="21">
        <v>87</v>
      </c>
      <c r="B189" s="22">
        <v>258.57</v>
      </c>
      <c r="C189" s="23">
        <v>8.2951322727272725</v>
      </c>
      <c r="D189" s="1">
        <f t="shared" si="20"/>
        <v>0.91882331559938513</v>
      </c>
      <c r="E189" s="1">
        <f t="shared" si="21"/>
        <v>2.4125781354312723</v>
      </c>
      <c r="J189" s="1">
        <f t="shared" si="26"/>
        <v>8.8387669738841677</v>
      </c>
      <c r="K189" s="1">
        <f t="shared" si="25"/>
        <v>0</v>
      </c>
      <c r="L189" s="30">
        <f t="shared" si="22"/>
        <v>1519.0190197493998</v>
      </c>
      <c r="M189" s="1">
        <f t="shared" si="23"/>
        <v>3.1289235087549883</v>
      </c>
    </row>
    <row r="190" spans="1:13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20"/>
        <v>0.90687872330688657</v>
      </c>
      <c r="E190" s="1">
        <f t="shared" si="21"/>
        <v>2.4184504508295834</v>
      </c>
      <c r="J190" s="1">
        <f t="shared" si="26"/>
        <v>8.6790752569277316</v>
      </c>
      <c r="K190" s="1">
        <f t="shared" ref="K190:K221" si="27">(1/100000)*(H190*H$15*H$16*(H$21-1)/(B190/1000000))</f>
        <v>0</v>
      </c>
      <c r="L190" s="30">
        <f t="shared" si="22"/>
        <v>1511.8799131921307</v>
      </c>
      <c r="M190" s="1">
        <f t="shared" si="23"/>
        <v>3.0550344904385458</v>
      </c>
    </row>
    <row r="191" spans="1:13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20"/>
        <v>0.90147032029212137</v>
      </c>
      <c r="E191" s="1">
        <f t="shared" si="21"/>
        <v>2.42422807069598</v>
      </c>
      <c r="J191" s="1">
        <f t="shared" si="26"/>
        <v>8.5247747322865699</v>
      </c>
      <c r="K191" s="1">
        <f t="shared" si="27"/>
        <v>0</v>
      </c>
      <c r="L191" s="30">
        <f t="shared" si="22"/>
        <v>1504.888676207092</v>
      </c>
      <c r="M191" s="1">
        <f t="shared" si="23"/>
        <v>2.9921959310326267</v>
      </c>
    </row>
    <row r="192" spans="1:13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20"/>
        <v>0.88920464686914935</v>
      </c>
      <c r="E192" s="1">
        <f t="shared" si="21"/>
        <v>2.4298975586871476</v>
      </c>
      <c r="J192" s="1">
        <f t="shared" si="26"/>
        <v>8.3760290315394137</v>
      </c>
      <c r="K192" s="1">
        <f t="shared" si="27"/>
        <v>0</v>
      </c>
      <c r="L192" s="30">
        <f t="shared" si="22"/>
        <v>1498.0597125955458</v>
      </c>
      <c r="M192" s="1">
        <f t="shared" si="23"/>
        <v>2.9232341320072153</v>
      </c>
    </row>
    <row r="193" spans="1:13" ht="15" x14ac:dyDescent="0.2">
      <c r="A193" s="21">
        <v>91</v>
      </c>
      <c r="B193" s="22">
        <v>272.57</v>
      </c>
      <c r="C193" s="23">
        <v>7.6434633333333313</v>
      </c>
      <c r="D193" s="1">
        <f t="shared" si="20"/>
        <v>0.883290186552255</v>
      </c>
      <c r="E193" s="1">
        <f t="shared" si="21"/>
        <v>2.4354780541713246</v>
      </c>
      <c r="J193" s="1">
        <f t="shared" si="26"/>
        <v>8.2321530068166204</v>
      </c>
      <c r="K193" s="1">
        <f t="shared" si="27"/>
        <v>0</v>
      </c>
      <c r="L193" s="30">
        <f t="shared" si="22"/>
        <v>1491.3682052184599</v>
      </c>
      <c r="M193" s="1">
        <f t="shared" si="23"/>
        <v>2.8647892463721991</v>
      </c>
    </row>
    <row r="194" spans="1:13" ht="15" x14ac:dyDescent="0.2">
      <c r="A194" s="21">
        <v>92</v>
      </c>
      <c r="B194" s="22">
        <v>276.02</v>
      </c>
      <c r="C194" s="23">
        <v>7.4375648459595922</v>
      </c>
      <c r="D194" s="1">
        <f t="shared" si="20"/>
        <v>0.871430765240089</v>
      </c>
      <c r="E194" s="1">
        <f t="shared" si="21"/>
        <v>2.4409405515396636</v>
      </c>
      <c r="J194" s="1">
        <f t="shared" si="26"/>
        <v>8.0937130368383734</v>
      </c>
      <c r="K194" s="1">
        <f t="shared" si="27"/>
        <v>0</v>
      </c>
      <c r="L194" s="30">
        <f t="shared" si="22"/>
        <v>1484.8471371083469</v>
      </c>
      <c r="M194" s="1">
        <f t="shared" si="23"/>
        <v>2.7923309977092292</v>
      </c>
    </row>
    <row r="195" spans="1:13" ht="15" x14ac:dyDescent="0.2">
      <c r="A195" s="21">
        <v>93</v>
      </c>
      <c r="B195" s="22">
        <v>279.45</v>
      </c>
      <c r="C195" s="23">
        <v>7.4030452525252493</v>
      </c>
      <c r="D195" s="1">
        <f t="shared" ref="D195:D238" si="28">LOG(C195)</f>
        <v>0.86941040409811998</v>
      </c>
      <c r="E195" s="1">
        <f t="shared" ref="E195:E238" si="29">LOG(B195)</f>
        <v>2.4463041139519239</v>
      </c>
      <c r="J195" s="1">
        <f t="shared" si="26"/>
        <v>7.9600459515792465</v>
      </c>
      <c r="K195" s="1">
        <f t="shared" si="27"/>
        <v>0</v>
      </c>
      <c r="L195" s="30">
        <f t="shared" ref="L195:L258" si="30">((J195*100000)*(B195/1000000))/(H$23*(H$10+H$12))</f>
        <v>1478.4719208404372</v>
      </c>
      <c r="M195" s="1">
        <f t="shared" si="23"/>
        <v>2.7302957613916874</v>
      </c>
    </row>
    <row r="196" spans="1:13" ht="15" x14ac:dyDescent="0.2">
      <c r="A196" s="21">
        <v>94</v>
      </c>
      <c r="B196" s="22">
        <v>282.86</v>
      </c>
      <c r="C196" s="23">
        <v>7.2298094949494942</v>
      </c>
      <c r="D196" s="1">
        <f t="shared" si="28"/>
        <v>0.85912685381151077</v>
      </c>
      <c r="E196" s="1">
        <f t="shared" si="29"/>
        <v>2.4515715370380673</v>
      </c>
      <c r="J196" s="1">
        <f t="shared" si="26"/>
        <v>7.8309235028791084</v>
      </c>
      <c r="K196" s="1">
        <f t="shared" si="27"/>
        <v>0</v>
      </c>
      <c r="L196" s="30">
        <f t="shared" si="30"/>
        <v>1472.2376185489288</v>
      </c>
      <c r="M196" s="1">
        <f t="shared" ref="M196:M259" si="31">(J196*100000)*((B196-B195)/1000000)</f>
        <v>2.6703449144817957</v>
      </c>
    </row>
    <row r="197" spans="1:13" ht="15" x14ac:dyDescent="0.2">
      <c r="A197" s="21">
        <v>95</v>
      </c>
      <c r="B197" s="22">
        <v>286.24</v>
      </c>
      <c r="C197" s="23">
        <v>7.1367147449494945</v>
      </c>
      <c r="D197" s="1">
        <f t="shared" si="28"/>
        <v>0.85349833831918498</v>
      </c>
      <c r="E197" s="1">
        <f t="shared" si="29"/>
        <v>2.4567303232232978</v>
      </c>
      <c r="J197" s="1">
        <f t="shared" si="26"/>
        <v>7.706494525771193</v>
      </c>
      <c r="K197" s="1">
        <f t="shared" si="27"/>
        <v>0</v>
      </c>
      <c r="L197" s="30">
        <f t="shared" si="30"/>
        <v>1466.1573757342721</v>
      </c>
      <c r="M197" s="1">
        <f t="shared" si="31"/>
        <v>2.6047951497106601</v>
      </c>
    </row>
    <row r="198" spans="1:13" ht="15" x14ac:dyDescent="0.2">
      <c r="A198" s="21">
        <v>96</v>
      </c>
      <c r="B198" s="22">
        <v>289.61</v>
      </c>
      <c r="C198" s="23">
        <v>6.9770293409090911</v>
      </c>
      <c r="D198" s="1">
        <f t="shared" si="28"/>
        <v>0.84367054934694063</v>
      </c>
      <c r="E198" s="1">
        <f t="shared" si="29"/>
        <v>2.4618135536226196</v>
      </c>
      <c r="J198" s="1">
        <f t="shared" si="26"/>
        <v>7.5858219744481108</v>
      </c>
      <c r="K198" s="1">
        <f t="shared" si="27"/>
        <v>0</v>
      </c>
      <c r="L198" s="30">
        <f t="shared" si="30"/>
        <v>1460.1907469155085</v>
      </c>
      <c r="M198" s="1">
        <f t="shared" si="31"/>
        <v>2.5564220053890168</v>
      </c>
    </row>
    <row r="199" spans="1:13" ht="15" x14ac:dyDescent="0.2">
      <c r="A199" s="21">
        <v>97</v>
      </c>
      <c r="B199" s="22">
        <v>292.95</v>
      </c>
      <c r="C199" s="23">
        <v>6.9122943434343442</v>
      </c>
      <c r="D199" s="1">
        <f t="shared" si="28"/>
        <v>0.83962222325086844</v>
      </c>
      <c r="E199" s="1">
        <f t="shared" si="29"/>
        <v>2.4667935023435357</v>
      </c>
      <c r="J199" s="1">
        <f t="shared" ref="J199:J230" si="32">(J198*(B198/B199)^H$4)+K198</f>
        <v>7.4694338166086336</v>
      </c>
      <c r="K199" s="1">
        <f t="shared" si="27"/>
        <v>0</v>
      </c>
      <c r="L199" s="30">
        <f t="shared" si="30"/>
        <v>1454.3688960044001</v>
      </c>
      <c r="M199" s="1">
        <f t="shared" si="31"/>
        <v>2.4947908947472648</v>
      </c>
    </row>
    <row r="200" spans="1:13" ht="15" x14ac:dyDescent="0.2">
      <c r="A200" s="21">
        <v>98</v>
      </c>
      <c r="B200" s="22">
        <v>296.26</v>
      </c>
      <c r="C200" s="23">
        <v>6.7310348409090901</v>
      </c>
      <c r="D200" s="1">
        <f t="shared" si="28"/>
        <v>0.8280818385400176</v>
      </c>
      <c r="E200" s="1">
        <f t="shared" si="29"/>
        <v>2.4716730185000912</v>
      </c>
      <c r="J200" s="1">
        <f t="shared" si="32"/>
        <v>7.35712515288738</v>
      </c>
      <c r="K200" s="1">
        <f t="shared" si="27"/>
        <v>0</v>
      </c>
      <c r="L200" s="30">
        <f t="shared" si="30"/>
        <v>1448.6869717634581</v>
      </c>
      <c r="M200" s="1">
        <f t="shared" si="31"/>
        <v>2.4352084256057243</v>
      </c>
    </row>
    <row r="201" spans="1:13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28"/>
        <v>0.82600839944580673</v>
      </c>
      <c r="E201" s="1">
        <f t="shared" si="29"/>
        <v>2.4764548254543031</v>
      </c>
      <c r="J201" s="1">
        <f t="shared" si="32"/>
        <v>7.2487038279523768</v>
      </c>
      <c r="K201" s="1">
        <f t="shared" si="27"/>
        <v>0</v>
      </c>
      <c r="L201" s="30">
        <f t="shared" si="30"/>
        <v>1443.1403608185296</v>
      </c>
      <c r="M201" s="1">
        <f t="shared" si="31"/>
        <v>2.3775748555684011</v>
      </c>
    </row>
    <row r="202" spans="1:13" ht="15" x14ac:dyDescent="0.2">
      <c r="A202" s="21">
        <v>100</v>
      </c>
      <c r="B202" s="22">
        <v>302.8</v>
      </c>
      <c r="C202" s="23">
        <v>6.5399135631313126</v>
      </c>
      <c r="D202" s="1">
        <f t="shared" si="28"/>
        <v>0.81557200836965316</v>
      </c>
      <c r="E202" s="1">
        <f t="shared" si="29"/>
        <v>2.4811558708280352</v>
      </c>
      <c r="J202" s="1">
        <f t="shared" si="32"/>
        <v>7.1436713428393697</v>
      </c>
      <c r="K202" s="1">
        <f t="shared" si="27"/>
        <v>0</v>
      </c>
      <c r="L202" s="30">
        <f t="shared" si="30"/>
        <v>1437.7081303616026</v>
      </c>
      <c r="M202" s="1">
        <f t="shared" si="31"/>
        <v>2.3288368577656278</v>
      </c>
    </row>
    <row r="203" spans="1:13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28"/>
        <v>0.8119954713953268</v>
      </c>
      <c r="E203" s="1">
        <f t="shared" si="29"/>
        <v>2.4857640022849474</v>
      </c>
      <c r="J203" s="1">
        <f t="shared" si="32"/>
        <v>7.0421919967337558</v>
      </c>
      <c r="K203" s="1">
        <f t="shared" si="27"/>
        <v>0</v>
      </c>
      <c r="L203" s="30">
        <f t="shared" si="30"/>
        <v>1432.4031114757622</v>
      </c>
      <c r="M203" s="1">
        <f t="shared" si="31"/>
        <v>2.2746280149449758</v>
      </c>
    </row>
    <row r="204" spans="1:13" ht="15" x14ac:dyDescent="0.2">
      <c r="A204" s="21">
        <v>102</v>
      </c>
      <c r="B204" s="22">
        <v>309.23</v>
      </c>
      <c r="C204" s="23">
        <v>6.3395456464646465</v>
      </c>
      <c r="D204" s="1">
        <f t="shared" si="28"/>
        <v>0.80205813322808606</v>
      </c>
      <c r="E204" s="1">
        <f t="shared" si="29"/>
        <v>2.4902816204417575</v>
      </c>
      <c r="J204" s="1">
        <f t="shared" si="32"/>
        <v>6.9441054158531976</v>
      </c>
      <c r="K204" s="1">
        <f t="shared" si="27"/>
        <v>0</v>
      </c>
      <c r="L204" s="30">
        <f t="shared" si="30"/>
        <v>1427.2212967655628</v>
      </c>
      <c r="M204" s="1">
        <f t="shared" si="31"/>
        <v>2.2221137330730549</v>
      </c>
    </row>
    <row r="205" spans="1:13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28"/>
        <v>0.8001109666322257</v>
      </c>
      <c r="E205" s="1">
        <f t="shared" si="29"/>
        <v>2.4947110252052629</v>
      </c>
      <c r="J205" s="1">
        <f t="shared" si="32"/>
        <v>6.8492606816654451</v>
      </c>
      <c r="K205" s="1">
        <f t="shared" si="27"/>
        <v>0</v>
      </c>
      <c r="L205" s="30">
        <f t="shared" si="30"/>
        <v>1422.1588654133102</v>
      </c>
      <c r="M205" s="1">
        <f t="shared" si="31"/>
        <v>2.171215636087918</v>
      </c>
    </row>
    <row r="206" spans="1:13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28"/>
        <v>0.79024202003786115</v>
      </c>
      <c r="E206" s="1">
        <f t="shared" si="29"/>
        <v>2.4990544211971009</v>
      </c>
      <c r="J206" s="1">
        <f t="shared" si="32"/>
        <v>6.7575156557471514</v>
      </c>
      <c r="K206" s="1">
        <f t="shared" si="27"/>
        <v>0</v>
      </c>
      <c r="L206" s="30">
        <f t="shared" si="30"/>
        <v>1417.2121722292854</v>
      </c>
      <c r="M206" s="1">
        <f t="shared" si="31"/>
        <v>2.121859915904635</v>
      </c>
    </row>
    <row r="207" spans="1:13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28"/>
        <v>0.78854613484152858</v>
      </c>
      <c r="E207" s="1">
        <f t="shared" si="29"/>
        <v>2.5033139228158845</v>
      </c>
      <c r="J207" s="1">
        <f t="shared" si="32"/>
        <v>6.6687363612240382</v>
      </c>
      <c r="K207" s="1">
        <f t="shared" si="27"/>
        <v>0</v>
      </c>
      <c r="L207" s="30">
        <f t="shared" si="30"/>
        <v>1412.3777374840254</v>
      </c>
      <c r="M207" s="1">
        <f t="shared" si="31"/>
        <v>2.073977008340647</v>
      </c>
    </row>
    <row r="208" spans="1:13" ht="15" x14ac:dyDescent="0.2">
      <c r="A208" s="21">
        <v>106</v>
      </c>
      <c r="B208" s="22">
        <v>321.73</v>
      </c>
      <c r="C208" s="23">
        <v>5.9875153434343433</v>
      </c>
      <c r="D208" s="1">
        <f t="shared" si="28"/>
        <v>0.77724663933457472</v>
      </c>
      <c r="E208" s="1">
        <f t="shared" si="29"/>
        <v>2.507491558965369</v>
      </c>
      <c r="J208" s="1">
        <f t="shared" si="32"/>
        <v>6.5827964153731253</v>
      </c>
      <c r="K208" s="1">
        <f t="shared" si="27"/>
        <v>0</v>
      </c>
      <c r="L208" s="30">
        <f t="shared" si="30"/>
        <v>1407.6522374573237</v>
      </c>
      <c r="M208" s="1">
        <f t="shared" si="31"/>
        <v>2.0275012959349494</v>
      </c>
    </row>
    <row r="209" spans="1:13" ht="15" x14ac:dyDescent="0.2">
      <c r="A209" s="21">
        <v>107</v>
      </c>
      <c r="B209" s="22">
        <v>324.77</v>
      </c>
      <c r="C209" s="23">
        <v>5.9554562323232325</v>
      </c>
      <c r="D209" s="1">
        <f t="shared" si="28"/>
        <v>0.77491503728660205</v>
      </c>
      <c r="E209" s="1">
        <f t="shared" si="29"/>
        <v>2.511575905309916</v>
      </c>
      <c r="J209" s="1">
        <f t="shared" si="32"/>
        <v>6.499846363400505</v>
      </c>
      <c r="K209" s="1">
        <f t="shared" si="27"/>
        <v>0</v>
      </c>
      <c r="L209" s="30">
        <f t="shared" si="30"/>
        <v>1403.0475466538226</v>
      </c>
      <c r="M209" s="1">
        <f t="shared" si="31"/>
        <v>1.9759532944737299</v>
      </c>
    </row>
    <row r="210" spans="1:13" ht="15" x14ac:dyDescent="0.2">
      <c r="A210" s="21">
        <v>108</v>
      </c>
      <c r="B210" s="22">
        <v>327.79</v>
      </c>
      <c r="C210" s="23">
        <v>5.8438673510101014</v>
      </c>
      <c r="D210" s="1">
        <f t="shared" si="28"/>
        <v>0.76670034939467469</v>
      </c>
      <c r="E210" s="1">
        <f t="shared" si="29"/>
        <v>2.5155957002684515</v>
      </c>
      <c r="J210" s="1">
        <f t="shared" si="32"/>
        <v>6.4192279776207135</v>
      </c>
      <c r="K210" s="1">
        <f t="shared" si="27"/>
        <v>0</v>
      </c>
      <c r="L210" s="30">
        <f t="shared" si="30"/>
        <v>1398.5303389012624</v>
      </c>
      <c r="M210" s="1">
        <f t="shared" si="31"/>
        <v>1.9386068492414805</v>
      </c>
    </row>
    <row r="211" spans="1:13" ht="15" x14ac:dyDescent="0.2">
      <c r="A211" s="21">
        <v>109</v>
      </c>
      <c r="B211" s="22">
        <v>330.76</v>
      </c>
      <c r="C211" s="23">
        <v>5.8389352196969693</v>
      </c>
      <c r="D211" s="1">
        <f t="shared" si="28"/>
        <v>0.76633365698031508</v>
      </c>
      <c r="E211" s="1">
        <f t="shared" si="29"/>
        <v>2.5195129832576257</v>
      </c>
      <c r="J211" s="1">
        <f t="shared" si="32"/>
        <v>6.3416276019720774</v>
      </c>
      <c r="K211" s="1">
        <f t="shared" si="27"/>
        <v>0</v>
      </c>
      <c r="L211" s="30">
        <f t="shared" si="30"/>
        <v>1394.1423202809408</v>
      </c>
      <c r="M211" s="1">
        <f t="shared" si="31"/>
        <v>1.8834633977856883</v>
      </c>
    </row>
    <row r="212" spans="1:13" ht="15" x14ac:dyDescent="0.2">
      <c r="A212" s="21">
        <v>110</v>
      </c>
      <c r="B212" s="22">
        <v>333.71</v>
      </c>
      <c r="C212" s="23">
        <v>5.7008360176767683</v>
      </c>
      <c r="D212" s="1">
        <f t="shared" si="28"/>
        <v>0.75593854887251322</v>
      </c>
      <c r="E212" s="1">
        <f t="shared" si="29"/>
        <v>2.5233692209782803</v>
      </c>
      <c r="J212" s="1">
        <f t="shared" si="32"/>
        <v>6.2661528516525378</v>
      </c>
      <c r="K212" s="1">
        <f t="shared" si="27"/>
        <v>0</v>
      </c>
      <c r="L212" s="30">
        <f t="shared" si="30"/>
        <v>1389.8361305513356</v>
      </c>
      <c r="M212" s="1">
        <f t="shared" si="31"/>
        <v>1.8485150912374917</v>
      </c>
    </row>
    <row r="213" spans="1:13" ht="15" x14ac:dyDescent="0.2">
      <c r="A213" s="21">
        <v>111</v>
      </c>
      <c r="B213" s="22">
        <v>336.61</v>
      </c>
      <c r="C213" s="23">
        <v>5.6903552398989907</v>
      </c>
      <c r="D213" s="1">
        <f t="shared" si="28"/>
        <v>0.75513937956064137</v>
      </c>
      <c r="E213" s="1">
        <f t="shared" si="29"/>
        <v>2.5271270138391762</v>
      </c>
      <c r="J213" s="1">
        <f t="shared" si="32"/>
        <v>6.1934691204914412</v>
      </c>
      <c r="K213" s="1">
        <f t="shared" si="27"/>
        <v>0</v>
      </c>
      <c r="L213" s="30">
        <f t="shared" si="30"/>
        <v>1385.6526685703734</v>
      </c>
      <c r="M213" s="1">
        <f t="shared" si="31"/>
        <v>1.7961060449425392</v>
      </c>
    </row>
    <row r="214" spans="1:13" ht="15" x14ac:dyDescent="0.2">
      <c r="A214" s="21">
        <v>112</v>
      </c>
      <c r="B214" s="22">
        <v>339.49</v>
      </c>
      <c r="C214" s="23">
        <v>5.5423916489898994</v>
      </c>
      <c r="D214" s="1">
        <f t="shared" si="28"/>
        <v>0.74369721162761637</v>
      </c>
      <c r="E214" s="1">
        <f t="shared" si="29"/>
        <v>2.5308269862489765</v>
      </c>
      <c r="J214" s="1">
        <f t="shared" si="32"/>
        <v>6.1227275395263705</v>
      </c>
      <c r="K214" s="1">
        <f t="shared" si="27"/>
        <v>0</v>
      </c>
      <c r="L214" s="30">
        <f t="shared" si="30"/>
        <v>1381.5458801636075</v>
      </c>
      <c r="M214" s="1">
        <f t="shared" si="31"/>
        <v>1.763345531383592</v>
      </c>
    </row>
    <row r="215" spans="1:13" ht="15" x14ac:dyDescent="0.2">
      <c r="A215" s="21">
        <v>113</v>
      </c>
      <c r="B215" s="22">
        <v>342.32</v>
      </c>
      <c r="C215" s="23">
        <v>5.5633531994949497</v>
      </c>
      <c r="D215" s="1">
        <f t="shared" si="28"/>
        <v>0.74533663278324436</v>
      </c>
      <c r="E215" s="1">
        <f t="shared" si="29"/>
        <v>2.5344322734758764</v>
      </c>
      <c r="J215" s="1">
        <f t="shared" si="32"/>
        <v>6.0545736228448179</v>
      </c>
      <c r="K215" s="1">
        <f t="shared" si="27"/>
        <v>0</v>
      </c>
      <c r="L215" s="30">
        <f t="shared" si="30"/>
        <v>1377.5558964094926</v>
      </c>
      <c r="M215" s="1">
        <f t="shared" si="31"/>
        <v>1.7134443352650737</v>
      </c>
    </row>
    <row r="216" spans="1:13" ht="15" x14ac:dyDescent="0.2">
      <c r="A216" s="21">
        <v>114</v>
      </c>
      <c r="B216" s="22">
        <v>345.12</v>
      </c>
      <c r="C216" s="23">
        <v>5.4326520631313127</v>
      </c>
      <c r="D216" s="1">
        <f t="shared" si="28"/>
        <v>0.73501189132106093</v>
      </c>
      <c r="E216" s="1">
        <f t="shared" si="29"/>
        <v>2.5379701277584696</v>
      </c>
      <c r="J216" s="1">
        <f t="shared" si="32"/>
        <v>5.9884319918171025</v>
      </c>
      <c r="K216" s="1">
        <f t="shared" si="27"/>
        <v>0</v>
      </c>
      <c r="L216" s="30">
        <f t="shared" si="30"/>
        <v>1373.6517431497582</v>
      </c>
      <c r="M216" s="1">
        <f t="shared" si="31"/>
        <v>1.6767609577087954</v>
      </c>
    </row>
    <row r="217" spans="1:13" ht="15" x14ac:dyDescent="0.2">
      <c r="A217" s="21">
        <v>115</v>
      </c>
      <c r="B217" s="22">
        <v>347.89</v>
      </c>
      <c r="C217" s="23">
        <v>5.4357347398989893</v>
      </c>
      <c r="D217" s="1">
        <f t="shared" si="28"/>
        <v>0.73525825530678546</v>
      </c>
      <c r="E217" s="1">
        <f t="shared" si="29"/>
        <v>2.5414419452545256</v>
      </c>
      <c r="J217" s="1">
        <f t="shared" si="32"/>
        <v>5.9242274361082368</v>
      </c>
      <c r="K217" s="1">
        <f t="shared" si="27"/>
        <v>0</v>
      </c>
      <c r="L217" s="30">
        <f t="shared" si="30"/>
        <v>1369.8312210707991</v>
      </c>
      <c r="M217" s="1">
        <f t="shared" si="31"/>
        <v>1.6410109998019708</v>
      </c>
    </row>
    <row r="218" spans="1:13" ht="15" x14ac:dyDescent="0.2">
      <c r="A218" s="21">
        <v>116</v>
      </c>
      <c r="B218" s="22">
        <v>350.61</v>
      </c>
      <c r="C218" s="23">
        <v>5.3081163106060592</v>
      </c>
      <c r="D218" s="1">
        <f t="shared" si="28"/>
        <v>0.7249404304887388</v>
      </c>
      <c r="E218" s="1">
        <f t="shared" si="29"/>
        <v>2.5448242987597278</v>
      </c>
      <c r="J218" s="1">
        <f t="shared" si="32"/>
        <v>5.8623393910474624</v>
      </c>
      <c r="K218" s="1">
        <f t="shared" si="27"/>
        <v>0</v>
      </c>
      <c r="L218" s="30">
        <f t="shared" si="30"/>
        <v>1366.1193676449914</v>
      </c>
      <c r="M218" s="1">
        <f t="shared" si="31"/>
        <v>1.5945563143649257</v>
      </c>
    </row>
    <row r="219" spans="1:13" ht="15" x14ac:dyDescent="0.2">
      <c r="A219" s="21">
        <v>117</v>
      </c>
      <c r="B219" s="22">
        <v>353.3</v>
      </c>
      <c r="C219" s="23">
        <v>5.2970195429292923</v>
      </c>
      <c r="D219" s="1">
        <f t="shared" si="28"/>
        <v>0.72403157523325579</v>
      </c>
      <c r="E219" s="1">
        <f t="shared" si="29"/>
        <v>2.5481436374348454</v>
      </c>
      <c r="J219" s="1">
        <f t="shared" si="32"/>
        <v>5.8022329546576419</v>
      </c>
      <c r="K219" s="1">
        <f t="shared" si="27"/>
        <v>0</v>
      </c>
      <c r="L219" s="30">
        <f t="shared" si="30"/>
        <v>1362.4864466857691</v>
      </c>
      <c r="M219" s="1">
        <f t="shared" si="31"/>
        <v>1.5608006648029045</v>
      </c>
    </row>
    <row r="220" spans="1:13" ht="15" x14ac:dyDescent="0.2">
      <c r="A220" s="21">
        <v>118</v>
      </c>
      <c r="B220" s="22">
        <v>355.95</v>
      </c>
      <c r="C220" s="23">
        <v>5.1946785353535354</v>
      </c>
      <c r="D220" s="1">
        <f t="shared" si="28"/>
        <v>0.71555867708245857</v>
      </c>
      <c r="E220" s="1">
        <f t="shared" si="29"/>
        <v>2.5513889972730204</v>
      </c>
      <c r="J220" s="1">
        <f t="shared" si="32"/>
        <v>5.7440619898488299</v>
      </c>
      <c r="K220" s="1">
        <f t="shared" si="27"/>
        <v>0</v>
      </c>
      <c r="L220" s="30">
        <f t="shared" si="30"/>
        <v>1358.9438340752797</v>
      </c>
      <c r="M220" s="1">
        <f t="shared" si="31"/>
        <v>1.522176427309927</v>
      </c>
    </row>
    <row r="221" spans="1:13" ht="15" x14ac:dyDescent="0.2">
      <c r="A221" s="21">
        <v>119</v>
      </c>
      <c r="B221" s="22">
        <v>358.56</v>
      </c>
      <c r="C221" s="23">
        <v>5.1848153535353543</v>
      </c>
      <c r="D221" s="1">
        <f t="shared" si="28"/>
        <v>0.71473329450160772</v>
      </c>
      <c r="E221" s="1">
        <f t="shared" si="29"/>
        <v>2.5545618391909861</v>
      </c>
      <c r="J221" s="1">
        <f t="shared" si="32"/>
        <v>5.6877547017248329</v>
      </c>
      <c r="K221" s="1">
        <f t="shared" si="27"/>
        <v>0</v>
      </c>
      <c r="L221" s="30">
        <f t="shared" si="30"/>
        <v>1355.4892864429034</v>
      </c>
      <c r="M221" s="1">
        <f t="shared" si="31"/>
        <v>1.4845039771501889</v>
      </c>
    </row>
    <row r="222" spans="1:13" ht="15" x14ac:dyDescent="0.2">
      <c r="A222" s="21">
        <v>120</v>
      </c>
      <c r="B222" s="22">
        <v>361.13</v>
      </c>
      <c r="C222" s="23">
        <v>5.0867933813131332</v>
      </c>
      <c r="D222" s="1">
        <f t="shared" si="28"/>
        <v>0.70644409753346527</v>
      </c>
      <c r="E222" s="1">
        <f t="shared" si="29"/>
        <v>2.5576635678875652</v>
      </c>
      <c r="J222" s="1">
        <f t="shared" si="32"/>
        <v>5.6332430186270708</v>
      </c>
      <c r="K222" s="1">
        <f t="shared" ref="K222:K253" si="33">(1/100000)*(H222*H$15*H$16*(H$21-1)/(B222/1000000))</f>
        <v>0</v>
      </c>
      <c r="L222" s="30">
        <f t="shared" si="30"/>
        <v>1352.1206548037801</v>
      </c>
      <c r="M222" s="1">
        <f t="shared" si="31"/>
        <v>1.4477434557871536</v>
      </c>
    </row>
    <row r="223" spans="1:13" ht="15" x14ac:dyDescent="0.2">
      <c r="A223" s="21">
        <v>121</v>
      </c>
      <c r="B223" s="22">
        <v>363.66</v>
      </c>
      <c r="C223" s="23">
        <v>5.1022048964646478</v>
      </c>
      <c r="D223" s="1">
        <f t="shared" si="28"/>
        <v>0.70775789520226551</v>
      </c>
      <c r="E223" s="1">
        <f t="shared" si="29"/>
        <v>2.5606955343936537</v>
      </c>
      <c r="J223" s="1">
        <f t="shared" si="32"/>
        <v>5.5804623641893416</v>
      </c>
      <c r="K223" s="1">
        <f t="shared" si="33"/>
        <v>0</v>
      </c>
      <c r="L223" s="30">
        <f t="shared" si="30"/>
        <v>1348.8358798546419</v>
      </c>
      <c r="M223" s="1">
        <f t="shared" si="31"/>
        <v>1.4118569781399199</v>
      </c>
    </row>
    <row r="224" spans="1:13" ht="15" x14ac:dyDescent="0.2">
      <c r="A224" s="21">
        <v>122</v>
      </c>
      <c r="B224" s="22">
        <v>366.16</v>
      </c>
      <c r="C224" s="23">
        <v>4.9856913636363664</v>
      </c>
      <c r="D224" s="1">
        <f t="shared" si="28"/>
        <v>0.69772539024911018</v>
      </c>
      <c r="E224" s="1">
        <f t="shared" si="29"/>
        <v>2.5636708994192432</v>
      </c>
      <c r="J224" s="1">
        <f t="shared" si="32"/>
        <v>5.5291478262171454</v>
      </c>
      <c r="K224" s="1">
        <f t="shared" si="33"/>
        <v>0</v>
      </c>
      <c r="L224" s="30">
        <f t="shared" si="30"/>
        <v>1345.6201837971007</v>
      </c>
      <c r="M224" s="1">
        <f t="shared" si="31"/>
        <v>1.3822869565542864</v>
      </c>
    </row>
    <row r="225" spans="1:13" ht="15" x14ac:dyDescent="0.2">
      <c r="A225" s="21">
        <v>123</v>
      </c>
      <c r="B225" s="22">
        <v>368.61</v>
      </c>
      <c r="C225" s="23">
        <v>4.9943216161616188</v>
      </c>
      <c r="D225" s="1">
        <f t="shared" si="28"/>
        <v>0.69847650590216681</v>
      </c>
      <c r="E225" s="1">
        <f t="shared" si="29"/>
        <v>2.5665671129934964</v>
      </c>
      <c r="J225" s="1">
        <f t="shared" si="32"/>
        <v>5.4796516038010878</v>
      </c>
      <c r="K225" s="1">
        <f t="shared" si="33"/>
        <v>0</v>
      </c>
      <c r="L225" s="30">
        <f t="shared" si="30"/>
        <v>1342.4973958837641</v>
      </c>
      <c r="M225" s="1">
        <f t="shared" si="31"/>
        <v>1.3425146429312602</v>
      </c>
    </row>
    <row r="226" spans="1:13" ht="15" x14ac:dyDescent="0.2">
      <c r="A226" s="21">
        <v>124</v>
      </c>
      <c r="B226" s="22">
        <v>371.02</v>
      </c>
      <c r="C226" s="23">
        <v>4.8926051515151538</v>
      </c>
      <c r="D226" s="1">
        <f t="shared" si="28"/>
        <v>0.68954016825585551</v>
      </c>
      <c r="E226" s="1">
        <f t="shared" si="29"/>
        <v>2.5693973210854648</v>
      </c>
      <c r="J226" s="1">
        <f t="shared" si="32"/>
        <v>5.4317114946201404</v>
      </c>
      <c r="K226" s="1">
        <f t="shared" si="33"/>
        <v>0</v>
      </c>
      <c r="L226" s="30">
        <f t="shared" si="30"/>
        <v>1339.4527784745744</v>
      </c>
      <c r="M226" s="1">
        <f t="shared" si="31"/>
        <v>1.3090424702034367</v>
      </c>
    </row>
    <row r="227" spans="1:13" ht="15" x14ac:dyDescent="0.2">
      <c r="A227" s="21">
        <v>125</v>
      </c>
      <c r="B227" s="22">
        <v>373.39</v>
      </c>
      <c r="C227" s="23">
        <v>4.908015505050507</v>
      </c>
      <c r="D227" s="1">
        <f t="shared" si="28"/>
        <v>0.69090592604910694</v>
      </c>
      <c r="E227" s="1">
        <f t="shared" si="29"/>
        <v>2.5721626826463373</v>
      </c>
      <c r="J227" s="1">
        <f t="shared" si="32"/>
        <v>5.3852749414704491</v>
      </c>
      <c r="K227" s="1">
        <f t="shared" si="33"/>
        <v>0</v>
      </c>
      <c r="L227" s="30">
        <f t="shared" si="30"/>
        <v>1336.4845896382835</v>
      </c>
      <c r="M227" s="1">
        <f t="shared" si="31"/>
        <v>1.2763101611284988</v>
      </c>
    </row>
    <row r="228" spans="1:13" ht="15" x14ac:dyDescent="0.2">
      <c r="A228" s="21">
        <v>126</v>
      </c>
      <c r="B228" s="22">
        <v>375.72</v>
      </c>
      <c r="C228" s="23">
        <v>4.8038275732323257</v>
      </c>
      <c r="D228" s="1">
        <f t="shared" si="28"/>
        <v>0.68158741060896044</v>
      </c>
      <c r="E228" s="1">
        <f t="shared" si="29"/>
        <v>2.5748643136645399</v>
      </c>
      <c r="J228" s="1">
        <f t="shared" si="32"/>
        <v>5.3402919658262515</v>
      </c>
      <c r="K228" s="1">
        <f t="shared" si="33"/>
        <v>0</v>
      </c>
      <c r="L228" s="30">
        <f t="shared" si="30"/>
        <v>1333.5911576045703</v>
      </c>
      <c r="M228" s="1">
        <f t="shared" si="31"/>
        <v>1.2442880280375384</v>
      </c>
    </row>
    <row r="229" spans="1:13" ht="15" x14ac:dyDescent="0.2">
      <c r="A229" s="21">
        <v>127</v>
      </c>
      <c r="B229" s="22">
        <v>378.01</v>
      </c>
      <c r="C229" s="23">
        <v>4.8383522222222251</v>
      </c>
      <c r="D229" s="1">
        <f t="shared" si="28"/>
        <v>0.68469748093356964</v>
      </c>
      <c r="E229" s="1">
        <f t="shared" si="29"/>
        <v>2.5775032889572613</v>
      </c>
      <c r="J229" s="1">
        <f t="shared" si="32"/>
        <v>5.2967150212715666</v>
      </c>
      <c r="K229" s="1">
        <f t="shared" si="33"/>
        <v>0</v>
      </c>
      <c r="L229" s="30">
        <f t="shared" si="30"/>
        <v>1330.7708775367989</v>
      </c>
      <c r="M229" s="1">
        <f t="shared" si="31"/>
        <v>1.2129477398711697</v>
      </c>
    </row>
    <row r="230" spans="1:13" ht="15" x14ac:dyDescent="0.2">
      <c r="A230" s="21">
        <v>128</v>
      </c>
      <c r="B230" s="22">
        <v>380.26</v>
      </c>
      <c r="C230" s="23">
        <v>4.7372391414141442</v>
      </c>
      <c r="D230" s="1">
        <f t="shared" si="28"/>
        <v>0.67552530897855434</v>
      </c>
      <c r="E230" s="1">
        <f t="shared" si="29"/>
        <v>2.5800806438630075</v>
      </c>
      <c r="J230" s="1">
        <f t="shared" si="32"/>
        <v>5.2544988569548119</v>
      </c>
      <c r="K230" s="1">
        <f t="shared" si="33"/>
        <v>0</v>
      </c>
      <c r="L230" s="30">
        <f t="shared" si="30"/>
        <v>1328.0222084945015</v>
      </c>
      <c r="M230" s="1">
        <f t="shared" si="31"/>
        <v>1.1822622428148328</v>
      </c>
    </row>
    <row r="231" spans="1:13" ht="15" x14ac:dyDescent="0.2">
      <c r="A231" s="21">
        <v>129</v>
      </c>
      <c r="B231" s="22">
        <v>382.47</v>
      </c>
      <c r="C231" s="23">
        <v>4.7631365151515173</v>
      </c>
      <c r="D231" s="1">
        <f t="shared" si="28"/>
        <v>0.67789302890343917</v>
      </c>
      <c r="E231" s="1">
        <f t="shared" si="29"/>
        <v>2.5825973758414835</v>
      </c>
      <c r="J231" s="1">
        <f t="shared" ref="J231:J262" si="34">(J230*(B230/B231)^H$4)+K230</f>
        <v>5.2136003902887369</v>
      </c>
      <c r="K231" s="1">
        <f t="shared" si="33"/>
        <v>0</v>
      </c>
      <c r="L231" s="30">
        <f t="shared" si="30"/>
        <v>1325.3436705727829</v>
      </c>
      <c r="M231" s="1">
        <f t="shared" si="31"/>
        <v>1.1522056862538299</v>
      </c>
    </row>
    <row r="232" spans="1:13" ht="15" x14ac:dyDescent="0.2">
      <c r="A232" s="21">
        <v>130</v>
      </c>
      <c r="B232" s="22">
        <v>384.63</v>
      </c>
      <c r="C232" s="23">
        <v>4.6583176262626287</v>
      </c>
      <c r="D232" s="1">
        <f t="shared" si="28"/>
        <v>0.66822909747265158</v>
      </c>
      <c r="E232" s="1">
        <f t="shared" si="29"/>
        <v>2.5850431549059416</v>
      </c>
      <c r="J232" s="1">
        <f t="shared" si="34"/>
        <v>5.1741599735260397</v>
      </c>
      <c r="K232" s="1">
        <f t="shared" si="33"/>
        <v>0</v>
      </c>
      <c r="L232" s="30">
        <f t="shared" si="30"/>
        <v>1322.7458235023203</v>
      </c>
      <c r="M232" s="1">
        <f t="shared" si="31"/>
        <v>1.1176185542816082</v>
      </c>
    </row>
    <row r="233" spans="1:13" ht="15" x14ac:dyDescent="0.2">
      <c r="A233" s="21">
        <v>131</v>
      </c>
      <c r="B233" s="22">
        <v>386.76</v>
      </c>
      <c r="C233" s="23">
        <v>4.6731197474747503</v>
      </c>
      <c r="D233" s="1">
        <f t="shared" si="28"/>
        <v>0.66960690984973259</v>
      </c>
      <c r="E233" s="1">
        <f t="shared" si="29"/>
        <v>2.5874415515599591</v>
      </c>
      <c r="J233" s="1">
        <f t="shared" si="34"/>
        <v>5.1357734043436576</v>
      </c>
      <c r="K233" s="1">
        <f t="shared" si="33"/>
        <v>0</v>
      </c>
      <c r="L233" s="30">
        <f t="shared" si="30"/>
        <v>1320.2032500394544</v>
      </c>
      <c r="M233" s="1">
        <f t="shared" si="31"/>
        <v>1.0939197351251966</v>
      </c>
    </row>
    <row r="234" spans="1:13" ht="15" x14ac:dyDescent="0.2">
      <c r="A234" s="21">
        <v>132</v>
      </c>
      <c r="B234" s="22">
        <v>388.84</v>
      </c>
      <c r="C234" s="23">
        <v>4.5948095454545479</v>
      </c>
      <c r="D234" s="1">
        <f t="shared" si="28"/>
        <v>0.66226751461824518</v>
      </c>
      <c r="E234" s="1">
        <f t="shared" si="29"/>
        <v>2.5897709344582682</v>
      </c>
      <c r="J234" s="1">
        <f t="shared" si="34"/>
        <v>5.0987640383101729</v>
      </c>
      <c r="K234" s="1">
        <f t="shared" si="33"/>
        <v>0</v>
      </c>
      <c r="L234" s="30">
        <f t="shared" si="30"/>
        <v>1317.7385174928363</v>
      </c>
      <c r="M234" s="1">
        <f t="shared" si="31"/>
        <v>1.0605429199685077</v>
      </c>
    </row>
    <row r="235" spans="1:13" ht="15" x14ac:dyDescent="0.2">
      <c r="A235" s="21">
        <v>133</v>
      </c>
      <c r="B235" s="22">
        <v>390.88</v>
      </c>
      <c r="C235" s="23">
        <v>4.6200926262626281</v>
      </c>
      <c r="D235" s="1">
        <f t="shared" si="28"/>
        <v>0.66465068262787619</v>
      </c>
      <c r="E235" s="1">
        <f t="shared" si="29"/>
        <v>2.5920434496293616</v>
      </c>
      <c r="J235" s="1">
        <f t="shared" si="34"/>
        <v>5.0629152146824223</v>
      </c>
      <c r="K235" s="1">
        <f t="shared" si="33"/>
        <v>0</v>
      </c>
      <c r="L235" s="30">
        <f t="shared" si="30"/>
        <v>1315.3383914197677</v>
      </c>
      <c r="M235" s="1">
        <f t="shared" si="31"/>
        <v>1.0328347037952244</v>
      </c>
    </row>
    <row r="236" spans="1:13" ht="15" x14ac:dyDescent="0.2">
      <c r="A236" s="21">
        <v>134</v>
      </c>
      <c r="B236" s="22">
        <v>392.87</v>
      </c>
      <c r="C236" s="23">
        <v>4.5165110606060628</v>
      </c>
      <c r="D236" s="1">
        <f t="shared" si="28"/>
        <v>0.65480307812524285</v>
      </c>
      <c r="E236" s="1">
        <f t="shared" si="29"/>
        <v>2.5942488668573831</v>
      </c>
      <c r="J236" s="1">
        <f t="shared" si="34"/>
        <v>5.0283658706482157</v>
      </c>
      <c r="K236" s="1">
        <f t="shared" si="33"/>
        <v>0</v>
      </c>
      <c r="L236" s="30">
        <f t="shared" si="30"/>
        <v>1313.0133110629565</v>
      </c>
      <c r="M236" s="1">
        <f t="shared" si="31"/>
        <v>1.0006448082589994</v>
      </c>
    </row>
    <row r="237" spans="1:13" ht="15" x14ac:dyDescent="0.2">
      <c r="A237" s="21">
        <v>135</v>
      </c>
      <c r="B237" s="22">
        <v>394.83</v>
      </c>
      <c r="C237" s="23">
        <v>4.5498057575757604</v>
      </c>
      <c r="D237" s="1">
        <f t="shared" si="28"/>
        <v>0.65799285595080304</v>
      </c>
      <c r="E237" s="1">
        <f t="shared" si="29"/>
        <v>2.5964101438442699</v>
      </c>
      <c r="J237" s="1">
        <f t="shared" si="34"/>
        <v>4.9947367575661987</v>
      </c>
      <c r="K237" s="1">
        <f t="shared" si="33"/>
        <v>0</v>
      </c>
      <c r="L237" s="30">
        <f t="shared" si="30"/>
        <v>1310.7387533905244</v>
      </c>
      <c r="M237" s="1">
        <f t="shared" si="31"/>
        <v>0.97896840448296474</v>
      </c>
    </row>
    <row r="238" spans="1:13" ht="15" x14ac:dyDescent="0.2">
      <c r="A238" s="21">
        <v>136</v>
      </c>
      <c r="B238" s="22">
        <v>396.74</v>
      </c>
      <c r="C238" s="23">
        <v>4.4641058585858602</v>
      </c>
      <c r="D238" s="1">
        <f t="shared" si="28"/>
        <v>0.64973448459766792</v>
      </c>
      <c r="E238" s="1">
        <f t="shared" si="29"/>
        <v>2.598505988988193</v>
      </c>
      <c r="J238" s="1">
        <f t="shared" si="34"/>
        <v>4.9623405647746317</v>
      </c>
      <c r="K238" s="1">
        <f t="shared" si="33"/>
        <v>0</v>
      </c>
      <c r="L238" s="30">
        <f t="shared" si="30"/>
        <v>1308.5368202867787</v>
      </c>
      <c r="M238" s="1">
        <f t="shared" si="31"/>
        <v>0.94780704787196701</v>
      </c>
    </row>
    <row r="239" spans="1:13" ht="15" x14ac:dyDescent="0.2">
      <c r="A239" s="21">
        <v>137</v>
      </c>
      <c r="B239" s="22">
        <v>398.61</v>
      </c>
      <c r="C239" s="23">
        <v>4.4721217171717189</v>
      </c>
      <c r="J239" s="1">
        <f t="shared" si="34"/>
        <v>4.9309757083971446</v>
      </c>
      <c r="K239" s="1">
        <f t="shared" si="33"/>
        <v>0</v>
      </c>
      <c r="L239" s="30">
        <f t="shared" si="30"/>
        <v>1306.3948052849323</v>
      </c>
      <c r="M239" s="1">
        <f t="shared" si="31"/>
        <v>0.92209245747026825</v>
      </c>
    </row>
    <row r="240" spans="1:13" ht="15" x14ac:dyDescent="0.2">
      <c r="A240" s="21">
        <v>138</v>
      </c>
      <c r="B240" s="22">
        <v>400.43</v>
      </c>
      <c r="C240" s="23">
        <v>4.3858112070707085</v>
      </c>
      <c r="J240" s="1">
        <f t="shared" si="34"/>
        <v>4.9007795249798063</v>
      </c>
      <c r="K240" s="1">
        <f t="shared" si="33"/>
        <v>0</v>
      </c>
      <c r="L240" s="30">
        <f t="shared" si="30"/>
        <v>1304.3230349490186</v>
      </c>
      <c r="M240" s="1">
        <f t="shared" si="31"/>
        <v>0.89194187354632137</v>
      </c>
    </row>
    <row r="241" spans="1:13" ht="15" x14ac:dyDescent="0.2">
      <c r="A241" s="21">
        <v>139</v>
      </c>
      <c r="B241" s="22">
        <v>402.22</v>
      </c>
      <c r="C241" s="23">
        <v>4.4147865656565672</v>
      </c>
      <c r="J241" s="1">
        <f t="shared" si="34"/>
        <v>4.8713938183984418</v>
      </c>
      <c r="K241" s="1">
        <f t="shared" si="33"/>
        <v>0</v>
      </c>
      <c r="L241" s="30">
        <f t="shared" si="30"/>
        <v>1302.2977624947478</v>
      </c>
      <c r="M241" s="1">
        <f t="shared" si="31"/>
        <v>0.87197949349333104</v>
      </c>
    </row>
    <row r="242" spans="1:13" ht="15" x14ac:dyDescent="0.2">
      <c r="A242" s="21">
        <v>140</v>
      </c>
      <c r="B242" s="22">
        <v>403.96</v>
      </c>
      <c r="C242" s="23">
        <v>4.2908668686868685</v>
      </c>
      <c r="J242" s="1">
        <f t="shared" si="34"/>
        <v>4.8431218157981721</v>
      </c>
      <c r="K242" s="1">
        <f t="shared" si="33"/>
        <v>0</v>
      </c>
      <c r="L242" s="30">
        <f t="shared" si="30"/>
        <v>1300.3406769595415</v>
      </c>
      <c r="M242" s="1">
        <f t="shared" si="31"/>
        <v>0.84270319594885879</v>
      </c>
    </row>
    <row r="243" spans="1:13" ht="15" x14ac:dyDescent="0.2">
      <c r="A243" s="21">
        <v>141</v>
      </c>
      <c r="B243" s="22">
        <v>405.66</v>
      </c>
      <c r="C243" s="23">
        <v>4.3593004545454557</v>
      </c>
      <c r="J243" s="1">
        <f t="shared" si="34"/>
        <v>4.8157745807881334</v>
      </c>
      <c r="K243" s="1">
        <f t="shared" si="33"/>
        <v>0</v>
      </c>
      <c r="L243" s="30">
        <f t="shared" si="30"/>
        <v>1298.4395288557139</v>
      </c>
      <c r="M243" s="1">
        <f t="shared" si="31"/>
        <v>0.81868167873400455</v>
      </c>
    </row>
    <row r="244" spans="1:13" ht="15" x14ac:dyDescent="0.2">
      <c r="A244" s="21">
        <v>142</v>
      </c>
      <c r="B244" s="22">
        <v>407.31</v>
      </c>
      <c r="C244" s="23">
        <v>4.2686708080808069</v>
      </c>
      <c r="J244" s="1">
        <f t="shared" si="34"/>
        <v>4.7894878295941563</v>
      </c>
      <c r="K244" s="1">
        <f t="shared" si="33"/>
        <v>0</v>
      </c>
      <c r="L244" s="30">
        <f t="shared" si="30"/>
        <v>1296.6045425283012</v>
      </c>
      <c r="M244" s="1">
        <f t="shared" si="31"/>
        <v>0.79026549188302486</v>
      </c>
    </row>
    <row r="245" spans="1:13" ht="15" x14ac:dyDescent="0.2">
      <c r="A245" s="21">
        <v>143</v>
      </c>
      <c r="B245" s="22">
        <v>408.92</v>
      </c>
      <c r="C245" s="23">
        <v>4.3149118181818196</v>
      </c>
      <c r="J245" s="1">
        <f t="shared" si="34"/>
        <v>4.7640782711040801</v>
      </c>
      <c r="K245" s="1">
        <f t="shared" si="33"/>
        <v>0</v>
      </c>
      <c r="L245" s="30">
        <f t="shared" si="30"/>
        <v>1294.8236769157861</v>
      </c>
      <c r="M245" s="1">
        <f t="shared" si="31"/>
        <v>0.76701660164776331</v>
      </c>
    </row>
    <row r="246" spans="1:13" ht="15" x14ac:dyDescent="0.2">
      <c r="A246" s="21">
        <v>144</v>
      </c>
      <c r="B246" s="22">
        <v>410.49</v>
      </c>
      <c r="C246" s="23">
        <v>4.2051638383838359</v>
      </c>
      <c r="J246" s="1">
        <f t="shared" si="34"/>
        <v>4.7395252458069965</v>
      </c>
      <c r="K246" s="1">
        <f t="shared" si="33"/>
        <v>0</v>
      </c>
      <c r="L246" s="30">
        <f t="shared" si="30"/>
        <v>1293.0961380698786</v>
      </c>
      <c r="M246" s="1">
        <f t="shared" si="31"/>
        <v>0.74410546359169516</v>
      </c>
    </row>
    <row r="247" spans="1:13" ht="15" x14ac:dyDescent="0.2">
      <c r="A247" s="21">
        <v>145</v>
      </c>
      <c r="B247" s="22">
        <v>412.02</v>
      </c>
      <c r="C247" s="23">
        <v>4.2427782323232321</v>
      </c>
      <c r="J247" s="1">
        <f t="shared" si="34"/>
        <v>4.7158090260991363</v>
      </c>
      <c r="K247" s="1">
        <f t="shared" si="33"/>
        <v>0</v>
      </c>
      <c r="L247" s="30">
        <f t="shared" si="30"/>
        <v>1291.4211632821437</v>
      </c>
      <c r="M247" s="1">
        <f t="shared" si="31"/>
        <v>0.72151878099315492</v>
      </c>
    </row>
    <row r="248" spans="1:13" ht="15" x14ac:dyDescent="0.2">
      <c r="A248" s="21">
        <v>146</v>
      </c>
      <c r="B248" s="22">
        <v>413.5</v>
      </c>
      <c r="C248" s="23">
        <v>4.1367259595959567</v>
      </c>
      <c r="J248" s="1">
        <f t="shared" si="34"/>
        <v>4.6930638094416413</v>
      </c>
      <c r="K248" s="1">
        <f t="shared" si="33"/>
        <v>0</v>
      </c>
      <c r="L248" s="30">
        <f t="shared" si="30"/>
        <v>1289.8088873029587</v>
      </c>
      <c r="M248" s="1">
        <f t="shared" si="31"/>
        <v>0.6945734437973714</v>
      </c>
    </row>
    <row r="249" spans="1:13" ht="15" x14ac:dyDescent="0.2">
      <c r="A249" s="21">
        <v>147</v>
      </c>
      <c r="B249" s="22">
        <v>414.94</v>
      </c>
      <c r="C249" s="23">
        <v>4.1854411111111105</v>
      </c>
      <c r="J249" s="1">
        <f t="shared" si="34"/>
        <v>4.6711160815974191</v>
      </c>
      <c r="K249" s="1">
        <f t="shared" si="33"/>
        <v>0</v>
      </c>
      <c r="L249" s="30">
        <f t="shared" si="30"/>
        <v>1288.2476374951709</v>
      </c>
      <c r="M249" s="1">
        <f t="shared" si="31"/>
        <v>0.67264071575002726</v>
      </c>
    </row>
    <row r="250" spans="1:13" ht="15" x14ac:dyDescent="0.2">
      <c r="A250" s="21">
        <v>148</v>
      </c>
      <c r="B250" s="22">
        <v>416.33</v>
      </c>
      <c r="C250" s="23">
        <v>4.0676765151515113</v>
      </c>
      <c r="J250" s="1">
        <f t="shared" si="34"/>
        <v>4.6500994237243827</v>
      </c>
      <c r="K250" s="1">
        <f t="shared" si="33"/>
        <v>0</v>
      </c>
      <c r="L250" s="30">
        <f t="shared" si="30"/>
        <v>1286.7475119377143</v>
      </c>
      <c r="M250" s="1">
        <f t="shared" si="31"/>
        <v>0.64636381989768277</v>
      </c>
    </row>
    <row r="251" spans="1:13" ht="15" x14ac:dyDescent="0.2">
      <c r="A251" s="21">
        <v>149</v>
      </c>
      <c r="B251" s="22">
        <v>417.69</v>
      </c>
      <c r="C251" s="23">
        <v>4.1330324217171688</v>
      </c>
      <c r="J251" s="1">
        <f t="shared" si="34"/>
        <v>4.6296952393795348</v>
      </c>
      <c r="K251" s="1">
        <f t="shared" si="33"/>
        <v>0</v>
      </c>
      <c r="L251" s="30">
        <f t="shared" si="30"/>
        <v>1285.2862852393343</v>
      </c>
      <c r="M251" s="1">
        <f t="shared" si="31"/>
        <v>0.62963855255562307</v>
      </c>
    </row>
    <row r="252" spans="1:13" ht="15" x14ac:dyDescent="0.2">
      <c r="A252" s="21">
        <v>150</v>
      </c>
      <c r="B252" s="22">
        <v>419</v>
      </c>
      <c r="C252" s="23">
        <v>4.0232861111111076</v>
      </c>
      <c r="J252" s="1">
        <f t="shared" si="34"/>
        <v>4.6101881864315777</v>
      </c>
      <c r="K252" s="1">
        <f t="shared" si="33"/>
        <v>0</v>
      </c>
      <c r="L252" s="30">
        <f t="shared" si="30"/>
        <v>1283.8848333072692</v>
      </c>
      <c r="M252" s="1">
        <f t="shared" si="31"/>
        <v>0.60393465242253774</v>
      </c>
    </row>
    <row r="253" spans="1:13" ht="15" x14ac:dyDescent="0.2">
      <c r="A253" s="21">
        <v>151</v>
      </c>
      <c r="B253" s="22">
        <v>420.26</v>
      </c>
      <c r="C253" s="23">
        <v>4.0880206565656527</v>
      </c>
      <c r="J253" s="1">
        <f t="shared" si="34"/>
        <v>4.5915603310673712</v>
      </c>
      <c r="K253" s="1">
        <f t="shared" si="33"/>
        <v>0</v>
      </c>
      <c r="L253" s="30">
        <f t="shared" si="30"/>
        <v>1282.5424349424745</v>
      </c>
      <c r="M253" s="1">
        <f t="shared" si="31"/>
        <v>0.57853660171448462</v>
      </c>
    </row>
    <row r="254" spans="1:13" ht="15" x14ac:dyDescent="0.2">
      <c r="A254" s="21">
        <v>152</v>
      </c>
      <c r="B254" s="22">
        <v>421.49</v>
      </c>
      <c r="C254" s="23">
        <v>3.967185555555552</v>
      </c>
      <c r="J254" s="1">
        <f t="shared" si="34"/>
        <v>4.5735020709854091</v>
      </c>
      <c r="K254" s="1">
        <f t="shared" ref="K254:K282" si="35">(1/100000)*(H254*H$15*H$16*(H$21-1)/(B254/1000000))</f>
        <v>0</v>
      </c>
      <c r="L254" s="30">
        <f t="shared" si="30"/>
        <v>1281.237222811385</v>
      </c>
      <c r="M254" s="1">
        <f t="shared" si="31"/>
        <v>0.56254075473121368</v>
      </c>
    </row>
    <row r="255" spans="1:13" ht="15" x14ac:dyDescent="0.2">
      <c r="A255" s="21">
        <v>153</v>
      </c>
      <c r="B255" s="22">
        <v>422.67</v>
      </c>
      <c r="C255" s="23">
        <v>4.0214360606060566</v>
      </c>
      <c r="J255" s="1">
        <f t="shared" si="34"/>
        <v>4.5562938165631603</v>
      </c>
      <c r="K255" s="1">
        <f t="shared" si="35"/>
        <v>0</v>
      </c>
      <c r="L255" s="30">
        <f t="shared" si="30"/>
        <v>1279.9898860485205</v>
      </c>
      <c r="M255" s="1">
        <f t="shared" si="31"/>
        <v>0.53764267035445612</v>
      </c>
    </row>
    <row r="256" spans="1:13" ht="15" x14ac:dyDescent="0.2">
      <c r="A256" s="21">
        <v>154</v>
      </c>
      <c r="B256" s="22">
        <v>423.8</v>
      </c>
      <c r="C256" s="23">
        <v>3.8870432323232285</v>
      </c>
      <c r="J256" s="1">
        <f t="shared" si="34"/>
        <v>4.5399201450717355</v>
      </c>
      <c r="K256" s="1">
        <f t="shared" si="35"/>
        <v>0</v>
      </c>
      <c r="L256" s="30">
        <f t="shared" si="30"/>
        <v>1278.7997959646771</v>
      </c>
      <c r="M256" s="1">
        <f t="shared" si="31"/>
        <v>0.51301097639310411</v>
      </c>
    </row>
    <row r="257" spans="1:13" ht="15" x14ac:dyDescent="0.2">
      <c r="A257" s="21">
        <v>155</v>
      </c>
      <c r="B257" s="22">
        <v>424.9</v>
      </c>
      <c r="C257" s="23">
        <v>3.9597847979797947</v>
      </c>
      <c r="J257" s="1">
        <f t="shared" si="34"/>
        <v>4.5240793527355212</v>
      </c>
      <c r="K257" s="1">
        <f t="shared" si="35"/>
        <v>0</v>
      </c>
      <c r="L257" s="30">
        <f t="shared" si="30"/>
        <v>1277.6454039057444</v>
      </c>
      <c r="M257" s="1">
        <f t="shared" si="31"/>
        <v>0.49764872880089195</v>
      </c>
    </row>
    <row r="258" spans="1:13" ht="15" x14ac:dyDescent="0.2">
      <c r="A258" s="21">
        <v>156</v>
      </c>
      <c r="B258" s="22">
        <v>425.95</v>
      </c>
      <c r="C258" s="23">
        <v>3.8377269696969654</v>
      </c>
      <c r="J258" s="1">
        <f t="shared" si="34"/>
        <v>4.5090481753189406</v>
      </c>
      <c r="K258" s="1">
        <f t="shared" si="35"/>
        <v>0</v>
      </c>
      <c r="L258" s="30">
        <f t="shared" si="30"/>
        <v>1276.5472371681233</v>
      </c>
      <c r="M258" s="1">
        <f t="shared" si="31"/>
        <v>0.47345005840849391</v>
      </c>
    </row>
    <row r="259" spans="1:13" ht="15" x14ac:dyDescent="0.2">
      <c r="A259" s="21">
        <v>157</v>
      </c>
      <c r="B259" s="22">
        <v>426.96</v>
      </c>
      <c r="C259" s="23">
        <v>3.9092355050505012</v>
      </c>
      <c r="J259" s="1">
        <f t="shared" si="34"/>
        <v>4.4946714918872246</v>
      </c>
      <c r="K259" s="1">
        <f t="shared" si="35"/>
        <v>0</v>
      </c>
      <c r="L259" s="30">
        <f t="shared" ref="L259:L282" si="36">((J259*100000)*(B259/1000000))/(H$23*(H$10+H$12))</f>
        <v>1275.4943441681389</v>
      </c>
      <c r="M259" s="1">
        <f t="shared" si="31"/>
        <v>0.45396182068060564</v>
      </c>
    </row>
    <row r="260" spans="1:13" ht="15" x14ac:dyDescent="0.2">
      <c r="A260" s="21">
        <v>158</v>
      </c>
      <c r="B260" s="22">
        <v>427.92</v>
      </c>
      <c r="C260" s="23">
        <v>3.7914947449494907</v>
      </c>
      <c r="J260" s="1">
        <f t="shared" si="34"/>
        <v>4.4810803637124623</v>
      </c>
      <c r="K260" s="1">
        <f t="shared" si="35"/>
        <v>0</v>
      </c>
      <c r="L260" s="30">
        <f t="shared" si="36"/>
        <v>1274.4966830766077</v>
      </c>
      <c r="M260" s="1">
        <f t="shared" ref="M260:M282" si="37">(J260*100000)*((B260-B259)/1000000)</f>
        <v>0.43018371491641266</v>
      </c>
    </row>
    <row r="261" spans="1:13" ht="15" x14ac:dyDescent="0.2">
      <c r="A261" s="21">
        <v>159</v>
      </c>
      <c r="B261" s="22">
        <v>428.84</v>
      </c>
      <c r="C261" s="23">
        <v>3.8247784848484803</v>
      </c>
      <c r="J261" s="1">
        <f t="shared" si="34"/>
        <v>4.4681225537008915</v>
      </c>
      <c r="K261" s="1">
        <f t="shared" si="35"/>
        <v>0</v>
      </c>
      <c r="L261" s="30">
        <f t="shared" si="36"/>
        <v>1273.5434190660696</v>
      </c>
      <c r="M261" s="1">
        <f t="shared" si="37"/>
        <v>0.41106727494046374</v>
      </c>
    </row>
    <row r="262" spans="1:13" ht="15" x14ac:dyDescent="0.2">
      <c r="A262" s="21">
        <v>160</v>
      </c>
      <c r="B262" s="22">
        <v>429.72</v>
      </c>
      <c r="C262" s="23">
        <v>3.7255348989898933</v>
      </c>
      <c r="J262" s="1">
        <f t="shared" si="34"/>
        <v>4.455789066113744</v>
      </c>
      <c r="K262" s="1">
        <f t="shared" si="35"/>
        <v>0</v>
      </c>
      <c r="L262" s="30">
        <f t="shared" si="36"/>
        <v>1272.6341781020608</v>
      </c>
      <c r="M262" s="1">
        <f t="shared" si="37"/>
        <v>0.39210943781803276</v>
      </c>
    </row>
    <row r="263" spans="1:13" ht="15" x14ac:dyDescent="0.2">
      <c r="A263" s="21">
        <v>161</v>
      </c>
      <c r="B263" s="22">
        <v>430.55</v>
      </c>
      <c r="C263" s="23">
        <v>3.7668330303030255</v>
      </c>
      <c r="J263" s="1">
        <f t="shared" ref="J263:J282" si="38">(J262*(B262/B263)^H$4)+K262</f>
        <v>4.4442105757903585</v>
      </c>
      <c r="K263" s="1">
        <f t="shared" si="35"/>
        <v>0</v>
      </c>
      <c r="L263" s="30">
        <f t="shared" si="36"/>
        <v>1271.7788963670703</v>
      </c>
      <c r="M263" s="1">
        <f t="shared" si="37"/>
        <v>0.3688694777905927</v>
      </c>
    </row>
    <row r="264" spans="1:13" ht="15" x14ac:dyDescent="0.2">
      <c r="A264" s="21">
        <v>162</v>
      </c>
      <c r="B264" s="22">
        <v>431.35</v>
      </c>
      <c r="C264" s="23">
        <v>3.6342961616161551</v>
      </c>
      <c r="J264" s="1">
        <f t="shared" si="38"/>
        <v>4.4331000869771247</v>
      </c>
      <c r="K264" s="1">
        <f t="shared" si="35"/>
        <v>0</v>
      </c>
      <c r="L264" s="30">
        <f t="shared" si="36"/>
        <v>1270.9566299501839</v>
      </c>
      <c r="M264" s="1">
        <f t="shared" si="37"/>
        <v>0.354648006958175</v>
      </c>
    </row>
    <row r="265" spans="1:13" ht="15" x14ac:dyDescent="0.2">
      <c r="A265" s="21">
        <v>163</v>
      </c>
      <c r="B265" s="22">
        <v>432.1</v>
      </c>
      <c r="C265" s="23">
        <v>3.7193688888888836</v>
      </c>
      <c r="J265" s="1">
        <f t="shared" si="38"/>
        <v>4.422727862803427</v>
      </c>
      <c r="K265" s="1">
        <f t="shared" si="35"/>
        <v>0</v>
      </c>
      <c r="L265" s="30">
        <f t="shared" si="36"/>
        <v>1270.1876205815047</v>
      </c>
      <c r="M265" s="1">
        <f t="shared" si="37"/>
        <v>0.33170458971025707</v>
      </c>
    </row>
    <row r="266" spans="1:13" ht="15" x14ac:dyDescent="0.2">
      <c r="A266" s="21">
        <v>164</v>
      </c>
      <c r="B266" s="22">
        <v>432.8</v>
      </c>
      <c r="C266" s="23">
        <v>3.5812767171717104</v>
      </c>
      <c r="J266" s="1">
        <f t="shared" si="38"/>
        <v>4.413085192279051</v>
      </c>
      <c r="K266" s="1">
        <f t="shared" si="35"/>
        <v>0</v>
      </c>
      <c r="L266" s="30">
        <f t="shared" si="36"/>
        <v>1269.4715005846363</v>
      </c>
      <c r="M266" s="1">
        <f t="shared" si="37"/>
        <v>0.30891596345952854</v>
      </c>
    </row>
    <row r="267" spans="1:13" ht="15" x14ac:dyDescent="0.2">
      <c r="A267" s="21">
        <v>165</v>
      </c>
      <c r="B267" s="22">
        <v>433.47</v>
      </c>
      <c r="C267" s="23">
        <v>3.6546393434343374</v>
      </c>
      <c r="J267" s="1">
        <f t="shared" si="38"/>
        <v>4.4038900210466432</v>
      </c>
      <c r="K267" s="1">
        <f t="shared" si="35"/>
        <v>0</v>
      </c>
      <c r="L267" s="30">
        <f t="shared" si="36"/>
        <v>1268.7875327300048</v>
      </c>
      <c r="M267" s="1">
        <f t="shared" si="37"/>
        <v>0.29506063141013211</v>
      </c>
    </row>
    <row r="268" spans="1:13" ht="15" x14ac:dyDescent="0.2">
      <c r="A268" s="21">
        <v>166</v>
      </c>
      <c r="B268" s="22">
        <v>434.09</v>
      </c>
      <c r="C268" s="23">
        <v>3.4968058030302989</v>
      </c>
      <c r="J268" s="1">
        <f t="shared" si="38"/>
        <v>4.3954107402980513</v>
      </c>
      <c r="K268" s="1">
        <f t="shared" si="35"/>
        <v>0</v>
      </c>
      <c r="L268" s="30">
        <f t="shared" si="36"/>
        <v>1268.1558759526172</v>
      </c>
      <c r="M268" s="1">
        <f t="shared" si="37"/>
        <v>0.27251546589845621</v>
      </c>
    </row>
    <row r="269" spans="1:13" ht="15" x14ac:dyDescent="0.2">
      <c r="A269" s="21">
        <v>167</v>
      </c>
      <c r="B269" s="22">
        <v>434.66</v>
      </c>
      <c r="C269" s="23">
        <v>3.5769605555555493</v>
      </c>
      <c r="J269" s="1">
        <f t="shared" si="38"/>
        <v>4.3876403266452311</v>
      </c>
      <c r="K269" s="1">
        <f t="shared" si="35"/>
        <v>0</v>
      </c>
      <c r="L269" s="30">
        <f t="shared" si="36"/>
        <v>1267.5762316000839</v>
      </c>
      <c r="M269" s="1">
        <f t="shared" si="37"/>
        <v>0.25009549861880009</v>
      </c>
    </row>
    <row r="270" spans="1:13" ht="15" x14ac:dyDescent="0.2">
      <c r="A270" s="21">
        <v>168</v>
      </c>
      <c r="B270" s="22">
        <v>435.2</v>
      </c>
      <c r="C270" s="23">
        <v>3.4185024747474722</v>
      </c>
      <c r="J270" s="1">
        <f t="shared" si="38"/>
        <v>4.3803009237536266</v>
      </c>
      <c r="K270" s="1">
        <f t="shared" si="35"/>
        <v>0</v>
      </c>
      <c r="L270" s="30">
        <f t="shared" si="36"/>
        <v>1267.0280395197815</v>
      </c>
      <c r="M270" s="1">
        <f t="shared" si="37"/>
        <v>0.23653624988267988</v>
      </c>
    </row>
    <row r="271" spans="1:13" ht="15" x14ac:dyDescent="0.2">
      <c r="A271" s="21">
        <v>169</v>
      </c>
      <c r="B271" s="22">
        <v>435.69</v>
      </c>
      <c r="C271" s="23">
        <v>3.4733789898989857</v>
      </c>
      <c r="J271" s="1">
        <f t="shared" si="38"/>
        <v>4.3736595783853582</v>
      </c>
      <c r="K271" s="1">
        <f t="shared" si="35"/>
        <v>0</v>
      </c>
      <c r="L271" s="30">
        <f t="shared" si="36"/>
        <v>1266.5313991022497</v>
      </c>
      <c r="M271" s="1">
        <f t="shared" si="37"/>
        <v>0.21430931934088654</v>
      </c>
    </row>
    <row r="272" spans="1:13" ht="15" x14ac:dyDescent="0.2">
      <c r="A272" s="21">
        <v>170</v>
      </c>
      <c r="B272" s="22">
        <v>436.14</v>
      </c>
      <c r="C272" s="23">
        <v>3.3099878282828263</v>
      </c>
      <c r="J272" s="1">
        <f t="shared" si="38"/>
        <v>4.3675758161526836</v>
      </c>
      <c r="K272" s="1">
        <f t="shared" si="35"/>
        <v>0</v>
      </c>
      <c r="L272" s="30">
        <f t="shared" si="36"/>
        <v>1266.0759637383285</v>
      </c>
      <c r="M272" s="1">
        <f t="shared" si="37"/>
        <v>0.1965409117268658</v>
      </c>
    </row>
    <row r="273" spans="1:13" ht="15" x14ac:dyDescent="0.2">
      <c r="A273" s="21">
        <v>171</v>
      </c>
      <c r="B273" s="22">
        <v>436.54</v>
      </c>
      <c r="C273" s="23">
        <v>3.400620909090907</v>
      </c>
      <c r="J273" s="1">
        <f t="shared" si="38"/>
        <v>4.3621803893785742</v>
      </c>
      <c r="K273" s="1">
        <f t="shared" si="35"/>
        <v>0</v>
      </c>
      <c r="L273" s="30">
        <f t="shared" si="36"/>
        <v>1265.6716639135373</v>
      </c>
      <c r="M273" s="1">
        <f t="shared" si="37"/>
        <v>0.17448721557515787</v>
      </c>
    </row>
    <row r="274" spans="1:13" ht="15" x14ac:dyDescent="0.2">
      <c r="A274" s="21">
        <v>172</v>
      </c>
      <c r="B274" s="22">
        <v>436.91</v>
      </c>
      <c r="C274" s="23">
        <v>3.2618992929292925</v>
      </c>
      <c r="J274" s="1">
        <f t="shared" si="38"/>
        <v>4.3571999458598842</v>
      </c>
      <c r="K274" s="1">
        <f t="shared" si="35"/>
        <v>0</v>
      </c>
      <c r="L274" s="30">
        <f t="shared" si="36"/>
        <v>1265.2981310593648</v>
      </c>
      <c r="M274" s="1">
        <f t="shared" si="37"/>
        <v>0.1612163979968177</v>
      </c>
    </row>
    <row r="275" spans="1:13" ht="15" x14ac:dyDescent="0.2">
      <c r="A275" s="21">
        <v>173</v>
      </c>
      <c r="B275" s="22">
        <v>437.23</v>
      </c>
      <c r="C275" s="23">
        <v>3.3013580303030285</v>
      </c>
      <c r="J275" s="1">
        <f t="shared" si="38"/>
        <v>4.3529005159165211</v>
      </c>
      <c r="K275" s="1">
        <f t="shared" si="35"/>
        <v>0</v>
      </c>
      <c r="L275" s="30">
        <f t="shared" si="36"/>
        <v>1264.9754194243087</v>
      </c>
      <c r="M275" s="1">
        <f t="shared" si="37"/>
        <v>0.13929281650932571</v>
      </c>
    </row>
    <row r="276" spans="1:13" ht="15" x14ac:dyDescent="0.2">
      <c r="A276" s="21">
        <v>174</v>
      </c>
      <c r="B276" s="22">
        <v>437.51</v>
      </c>
      <c r="C276" s="23">
        <v>3.1250355555555536</v>
      </c>
      <c r="J276" s="1">
        <f t="shared" si="38"/>
        <v>4.3491445719386519</v>
      </c>
      <c r="K276" s="1">
        <f t="shared" si="35"/>
        <v>0</v>
      </c>
      <c r="L276" s="30">
        <f t="shared" si="36"/>
        <v>1264.6933078813456</v>
      </c>
      <c r="M276" s="1">
        <f t="shared" si="37"/>
        <v>0.12177604801427039</v>
      </c>
    </row>
    <row r="277" spans="1:13" ht="15" x14ac:dyDescent="0.2">
      <c r="A277" s="21">
        <v>175</v>
      </c>
      <c r="B277" s="22">
        <v>437.74</v>
      </c>
      <c r="C277" s="23">
        <v>3.1860673737373735</v>
      </c>
      <c r="J277" s="1">
        <f t="shared" si="38"/>
        <v>4.3460635525324571</v>
      </c>
      <c r="K277" s="1">
        <f t="shared" si="35"/>
        <v>0</v>
      </c>
      <c r="L277" s="30">
        <f t="shared" si="36"/>
        <v>1264.4617554590272</v>
      </c>
      <c r="M277" s="1">
        <f t="shared" si="37"/>
        <v>9.9959461708254427E-2</v>
      </c>
    </row>
    <row r="278" spans="1:13" x14ac:dyDescent="0.15">
      <c r="A278" s="21">
        <v>176</v>
      </c>
      <c r="B278" s="22">
        <v>437.93</v>
      </c>
      <c r="C278" s="24">
        <v>2.9640749746192911</v>
      </c>
      <c r="J278" s="1">
        <f t="shared" si="38"/>
        <v>4.3435212285588234</v>
      </c>
      <c r="K278" s="1">
        <f t="shared" si="35"/>
        <v>0</v>
      </c>
      <c r="L278" s="30">
        <f t="shared" si="36"/>
        <v>1264.270596724466</v>
      </c>
      <c r="M278" s="1">
        <f t="shared" si="37"/>
        <v>8.2526903342616656E-2</v>
      </c>
    </row>
    <row r="279" spans="1:13" x14ac:dyDescent="0.15">
      <c r="A279" s="21">
        <v>177</v>
      </c>
      <c r="B279" s="22">
        <v>438.08</v>
      </c>
      <c r="C279" s="24">
        <v>3.1419999999999999</v>
      </c>
      <c r="J279" s="1">
        <f t="shared" si="38"/>
        <v>4.3415159596604749</v>
      </c>
      <c r="K279" s="1">
        <f t="shared" si="35"/>
        <v>0</v>
      </c>
      <c r="L279" s="30">
        <f t="shared" si="36"/>
        <v>1264.1197609106916</v>
      </c>
      <c r="M279" s="1">
        <f t="shared" si="37"/>
        <v>6.5122739394897253E-2</v>
      </c>
    </row>
    <row r="280" spans="1:13" x14ac:dyDescent="0.15">
      <c r="A280" s="21">
        <v>178</v>
      </c>
      <c r="B280" s="22">
        <v>438.19</v>
      </c>
      <c r="C280" s="24">
        <v>3.0659999999999998</v>
      </c>
      <c r="J280" s="1">
        <f t="shared" si="38"/>
        <v>4.3400464536202668</v>
      </c>
      <c r="K280" s="1">
        <f t="shared" si="35"/>
        <v>0</v>
      </c>
      <c r="L280" s="30">
        <f t="shared" si="36"/>
        <v>1264.0091922338597</v>
      </c>
      <c r="M280" s="1">
        <f t="shared" si="37"/>
        <v>4.7740510989828858E-2</v>
      </c>
    </row>
    <row r="281" spans="1:13" x14ac:dyDescent="0.15">
      <c r="A281" s="21">
        <v>179</v>
      </c>
      <c r="B281" s="22">
        <v>438.25</v>
      </c>
      <c r="C281" s="24">
        <v>2.988</v>
      </c>
      <c r="J281" s="1">
        <f t="shared" si="38"/>
        <v>4.3392452699491582</v>
      </c>
      <c r="K281" s="1">
        <f t="shared" si="35"/>
        <v>0</v>
      </c>
      <c r="L281" s="30">
        <f t="shared" si="36"/>
        <v>1263.9488978201098</v>
      </c>
      <c r="M281" s="1">
        <f t="shared" si="37"/>
        <v>2.6035471619695934E-2</v>
      </c>
    </row>
    <row r="282" spans="1:13" ht="14" thickBot="1" x14ac:dyDescent="0.2">
      <c r="A282" s="25">
        <v>180</v>
      </c>
      <c r="B282" s="26">
        <v>438.28</v>
      </c>
      <c r="C282" s="27">
        <v>2.9089999999999998</v>
      </c>
      <c r="J282" s="1">
        <f t="shared" si="38"/>
        <v>4.3388447747027046</v>
      </c>
      <c r="K282" s="1">
        <f t="shared" si="35"/>
        <v>0</v>
      </c>
      <c r="L282" s="30">
        <f t="shared" si="36"/>
        <v>1263.9187547871113</v>
      </c>
      <c r="M282" s="1">
        <f t="shared" si="37"/>
        <v>1.3016534324096276E-2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2"/>
  <sheetViews>
    <sheetView tabSelected="1" zoomScale="90" zoomScaleNormal="90" zoomScalePageLayoutView="90" workbookViewId="0">
      <selection activeCell="T5" sqref="T5"/>
    </sheetView>
  </sheetViews>
  <sheetFormatPr baseColWidth="10" defaultColWidth="8.83203125" defaultRowHeight="13" x14ac:dyDescent="0.15"/>
  <cols>
    <col min="1" max="3" width="8.83203125" style="28"/>
    <col min="4" max="4" width="9.1640625" style="1" customWidth="1"/>
    <col min="5" max="8" width="8.83203125" style="1"/>
    <col min="9" max="10" width="10.5" style="1" bestFit="1" customWidth="1"/>
    <col min="11" max="11" width="12.5" style="1" bestFit="1" customWidth="1"/>
    <col min="12" max="14" width="8.83203125" style="1"/>
    <col min="15" max="15" width="13.1640625" style="1" bestFit="1" customWidth="1"/>
    <col min="16" max="16" width="14.1640625" style="1" bestFit="1" customWidth="1"/>
    <col min="17" max="259" width="8.83203125" style="1"/>
    <col min="260" max="260" width="0" style="1" hidden="1" customWidth="1"/>
    <col min="261" max="262" width="8.83203125" style="1"/>
    <col min="263" max="264" width="10.5" style="1" bestFit="1" customWidth="1"/>
    <col min="265" max="515" width="8.83203125" style="1"/>
    <col min="516" max="516" width="0" style="1" hidden="1" customWidth="1"/>
    <col min="517" max="518" width="8.83203125" style="1"/>
    <col min="519" max="520" width="10.5" style="1" bestFit="1" customWidth="1"/>
    <col min="521" max="771" width="8.83203125" style="1"/>
    <col min="772" max="772" width="0" style="1" hidden="1" customWidth="1"/>
    <col min="773" max="774" width="8.83203125" style="1"/>
    <col min="775" max="776" width="10.5" style="1" bestFit="1" customWidth="1"/>
    <col min="777" max="1027" width="8.83203125" style="1"/>
    <col min="1028" max="1028" width="0" style="1" hidden="1" customWidth="1"/>
    <col min="1029" max="1030" width="8.83203125" style="1"/>
    <col min="1031" max="1032" width="10.5" style="1" bestFit="1" customWidth="1"/>
    <col min="1033" max="1283" width="8.83203125" style="1"/>
    <col min="1284" max="1284" width="0" style="1" hidden="1" customWidth="1"/>
    <col min="1285" max="1286" width="8.83203125" style="1"/>
    <col min="1287" max="1288" width="10.5" style="1" bestFit="1" customWidth="1"/>
    <col min="1289" max="1539" width="8.83203125" style="1"/>
    <col min="1540" max="1540" width="0" style="1" hidden="1" customWidth="1"/>
    <col min="1541" max="1542" width="8.83203125" style="1"/>
    <col min="1543" max="1544" width="10.5" style="1" bestFit="1" customWidth="1"/>
    <col min="1545" max="1795" width="8.83203125" style="1"/>
    <col min="1796" max="1796" width="0" style="1" hidden="1" customWidth="1"/>
    <col min="1797" max="1798" width="8.83203125" style="1"/>
    <col min="1799" max="1800" width="10.5" style="1" bestFit="1" customWidth="1"/>
    <col min="1801" max="2051" width="8.83203125" style="1"/>
    <col min="2052" max="2052" width="0" style="1" hidden="1" customWidth="1"/>
    <col min="2053" max="2054" width="8.83203125" style="1"/>
    <col min="2055" max="2056" width="10.5" style="1" bestFit="1" customWidth="1"/>
    <col min="2057" max="2307" width="8.83203125" style="1"/>
    <col min="2308" max="2308" width="0" style="1" hidden="1" customWidth="1"/>
    <col min="2309" max="2310" width="8.83203125" style="1"/>
    <col min="2311" max="2312" width="10.5" style="1" bestFit="1" customWidth="1"/>
    <col min="2313" max="2563" width="8.83203125" style="1"/>
    <col min="2564" max="2564" width="0" style="1" hidden="1" customWidth="1"/>
    <col min="2565" max="2566" width="8.83203125" style="1"/>
    <col min="2567" max="2568" width="10.5" style="1" bestFit="1" customWidth="1"/>
    <col min="2569" max="2819" width="8.83203125" style="1"/>
    <col min="2820" max="2820" width="0" style="1" hidden="1" customWidth="1"/>
    <col min="2821" max="2822" width="8.83203125" style="1"/>
    <col min="2823" max="2824" width="10.5" style="1" bestFit="1" customWidth="1"/>
    <col min="2825" max="3075" width="8.83203125" style="1"/>
    <col min="3076" max="3076" width="0" style="1" hidden="1" customWidth="1"/>
    <col min="3077" max="3078" width="8.83203125" style="1"/>
    <col min="3079" max="3080" width="10.5" style="1" bestFit="1" customWidth="1"/>
    <col min="3081" max="3331" width="8.83203125" style="1"/>
    <col min="3332" max="3332" width="0" style="1" hidden="1" customWidth="1"/>
    <col min="3333" max="3334" width="8.83203125" style="1"/>
    <col min="3335" max="3336" width="10.5" style="1" bestFit="1" customWidth="1"/>
    <col min="3337" max="3587" width="8.83203125" style="1"/>
    <col min="3588" max="3588" width="0" style="1" hidden="1" customWidth="1"/>
    <col min="3589" max="3590" width="8.83203125" style="1"/>
    <col min="3591" max="3592" width="10.5" style="1" bestFit="1" customWidth="1"/>
    <col min="3593" max="3843" width="8.83203125" style="1"/>
    <col min="3844" max="3844" width="0" style="1" hidden="1" customWidth="1"/>
    <col min="3845" max="3846" width="8.83203125" style="1"/>
    <col min="3847" max="3848" width="10.5" style="1" bestFit="1" customWidth="1"/>
    <col min="3849" max="4099" width="8.83203125" style="1"/>
    <col min="4100" max="4100" width="0" style="1" hidden="1" customWidth="1"/>
    <col min="4101" max="4102" width="8.83203125" style="1"/>
    <col min="4103" max="4104" width="10.5" style="1" bestFit="1" customWidth="1"/>
    <col min="4105" max="4355" width="8.83203125" style="1"/>
    <col min="4356" max="4356" width="0" style="1" hidden="1" customWidth="1"/>
    <col min="4357" max="4358" width="8.83203125" style="1"/>
    <col min="4359" max="4360" width="10.5" style="1" bestFit="1" customWidth="1"/>
    <col min="4361" max="4611" width="8.83203125" style="1"/>
    <col min="4612" max="4612" width="0" style="1" hidden="1" customWidth="1"/>
    <col min="4613" max="4614" width="8.83203125" style="1"/>
    <col min="4615" max="4616" width="10.5" style="1" bestFit="1" customWidth="1"/>
    <col min="4617" max="4867" width="8.83203125" style="1"/>
    <col min="4868" max="4868" width="0" style="1" hidden="1" customWidth="1"/>
    <col min="4869" max="4870" width="8.83203125" style="1"/>
    <col min="4871" max="4872" width="10.5" style="1" bestFit="1" customWidth="1"/>
    <col min="4873" max="5123" width="8.83203125" style="1"/>
    <col min="5124" max="5124" width="0" style="1" hidden="1" customWidth="1"/>
    <col min="5125" max="5126" width="8.83203125" style="1"/>
    <col min="5127" max="5128" width="10.5" style="1" bestFit="1" customWidth="1"/>
    <col min="5129" max="5379" width="8.83203125" style="1"/>
    <col min="5380" max="5380" width="0" style="1" hidden="1" customWidth="1"/>
    <col min="5381" max="5382" width="8.83203125" style="1"/>
    <col min="5383" max="5384" width="10.5" style="1" bestFit="1" customWidth="1"/>
    <col min="5385" max="5635" width="8.83203125" style="1"/>
    <col min="5636" max="5636" width="0" style="1" hidden="1" customWidth="1"/>
    <col min="5637" max="5638" width="8.83203125" style="1"/>
    <col min="5639" max="5640" width="10.5" style="1" bestFit="1" customWidth="1"/>
    <col min="5641" max="5891" width="8.83203125" style="1"/>
    <col min="5892" max="5892" width="0" style="1" hidden="1" customWidth="1"/>
    <col min="5893" max="5894" width="8.83203125" style="1"/>
    <col min="5895" max="5896" width="10.5" style="1" bestFit="1" customWidth="1"/>
    <col min="5897" max="6147" width="8.83203125" style="1"/>
    <col min="6148" max="6148" width="0" style="1" hidden="1" customWidth="1"/>
    <col min="6149" max="6150" width="8.83203125" style="1"/>
    <col min="6151" max="6152" width="10.5" style="1" bestFit="1" customWidth="1"/>
    <col min="6153" max="6403" width="8.83203125" style="1"/>
    <col min="6404" max="6404" width="0" style="1" hidden="1" customWidth="1"/>
    <col min="6405" max="6406" width="8.83203125" style="1"/>
    <col min="6407" max="6408" width="10.5" style="1" bestFit="1" customWidth="1"/>
    <col min="6409" max="6659" width="8.83203125" style="1"/>
    <col min="6660" max="6660" width="0" style="1" hidden="1" customWidth="1"/>
    <col min="6661" max="6662" width="8.83203125" style="1"/>
    <col min="6663" max="6664" width="10.5" style="1" bestFit="1" customWidth="1"/>
    <col min="6665" max="6915" width="8.83203125" style="1"/>
    <col min="6916" max="6916" width="0" style="1" hidden="1" customWidth="1"/>
    <col min="6917" max="6918" width="8.83203125" style="1"/>
    <col min="6919" max="6920" width="10.5" style="1" bestFit="1" customWidth="1"/>
    <col min="6921" max="7171" width="8.83203125" style="1"/>
    <col min="7172" max="7172" width="0" style="1" hidden="1" customWidth="1"/>
    <col min="7173" max="7174" width="8.83203125" style="1"/>
    <col min="7175" max="7176" width="10.5" style="1" bestFit="1" customWidth="1"/>
    <col min="7177" max="7427" width="8.83203125" style="1"/>
    <col min="7428" max="7428" width="0" style="1" hidden="1" customWidth="1"/>
    <col min="7429" max="7430" width="8.83203125" style="1"/>
    <col min="7431" max="7432" width="10.5" style="1" bestFit="1" customWidth="1"/>
    <col min="7433" max="7683" width="8.83203125" style="1"/>
    <col min="7684" max="7684" width="0" style="1" hidden="1" customWidth="1"/>
    <col min="7685" max="7686" width="8.83203125" style="1"/>
    <col min="7687" max="7688" width="10.5" style="1" bestFit="1" customWidth="1"/>
    <col min="7689" max="7939" width="8.83203125" style="1"/>
    <col min="7940" max="7940" width="0" style="1" hidden="1" customWidth="1"/>
    <col min="7941" max="7942" width="8.83203125" style="1"/>
    <col min="7943" max="7944" width="10.5" style="1" bestFit="1" customWidth="1"/>
    <col min="7945" max="8195" width="8.83203125" style="1"/>
    <col min="8196" max="8196" width="0" style="1" hidden="1" customWidth="1"/>
    <col min="8197" max="8198" width="8.83203125" style="1"/>
    <col min="8199" max="8200" width="10.5" style="1" bestFit="1" customWidth="1"/>
    <col min="8201" max="8451" width="8.83203125" style="1"/>
    <col min="8452" max="8452" width="0" style="1" hidden="1" customWidth="1"/>
    <col min="8453" max="8454" width="8.83203125" style="1"/>
    <col min="8455" max="8456" width="10.5" style="1" bestFit="1" customWidth="1"/>
    <col min="8457" max="8707" width="8.83203125" style="1"/>
    <col min="8708" max="8708" width="0" style="1" hidden="1" customWidth="1"/>
    <col min="8709" max="8710" width="8.83203125" style="1"/>
    <col min="8711" max="8712" width="10.5" style="1" bestFit="1" customWidth="1"/>
    <col min="8713" max="8963" width="8.83203125" style="1"/>
    <col min="8964" max="8964" width="0" style="1" hidden="1" customWidth="1"/>
    <col min="8965" max="8966" width="8.83203125" style="1"/>
    <col min="8967" max="8968" width="10.5" style="1" bestFit="1" customWidth="1"/>
    <col min="8969" max="9219" width="8.83203125" style="1"/>
    <col min="9220" max="9220" width="0" style="1" hidden="1" customWidth="1"/>
    <col min="9221" max="9222" width="8.83203125" style="1"/>
    <col min="9223" max="9224" width="10.5" style="1" bestFit="1" customWidth="1"/>
    <col min="9225" max="9475" width="8.83203125" style="1"/>
    <col min="9476" max="9476" width="0" style="1" hidden="1" customWidth="1"/>
    <col min="9477" max="9478" width="8.83203125" style="1"/>
    <col min="9479" max="9480" width="10.5" style="1" bestFit="1" customWidth="1"/>
    <col min="9481" max="9731" width="8.83203125" style="1"/>
    <col min="9732" max="9732" width="0" style="1" hidden="1" customWidth="1"/>
    <col min="9733" max="9734" width="8.83203125" style="1"/>
    <col min="9735" max="9736" width="10.5" style="1" bestFit="1" customWidth="1"/>
    <col min="9737" max="9987" width="8.83203125" style="1"/>
    <col min="9988" max="9988" width="0" style="1" hidden="1" customWidth="1"/>
    <col min="9989" max="9990" width="8.83203125" style="1"/>
    <col min="9991" max="9992" width="10.5" style="1" bestFit="1" customWidth="1"/>
    <col min="9993" max="10243" width="8.83203125" style="1"/>
    <col min="10244" max="10244" width="0" style="1" hidden="1" customWidth="1"/>
    <col min="10245" max="10246" width="8.83203125" style="1"/>
    <col min="10247" max="10248" width="10.5" style="1" bestFit="1" customWidth="1"/>
    <col min="10249" max="10499" width="8.83203125" style="1"/>
    <col min="10500" max="10500" width="0" style="1" hidden="1" customWidth="1"/>
    <col min="10501" max="10502" width="8.83203125" style="1"/>
    <col min="10503" max="10504" width="10.5" style="1" bestFit="1" customWidth="1"/>
    <col min="10505" max="10755" width="8.83203125" style="1"/>
    <col min="10756" max="10756" width="0" style="1" hidden="1" customWidth="1"/>
    <col min="10757" max="10758" width="8.83203125" style="1"/>
    <col min="10759" max="10760" width="10.5" style="1" bestFit="1" customWidth="1"/>
    <col min="10761" max="11011" width="8.83203125" style="1"/>
    <col min="11012" max="11012" width="0" style="1" hidden="1" customWidth="1"/>
    <col min="11013" max="11014" width="8.83203125" style="1"/>
    <col min="11015" max="11016" width="10.5" style="1" bestFit="1" customWidth="1"/>
    <col min="11017" max="11267" width="8.83203125" style="1"/>
    <col min="11268" max="11268" width="0" style="1" hidden="1" customWidth="1"/>
    <col min="11269" max="11270" width="8.83203125" style="1"/>
    <col min="11271" max="11272" width="10.5" style="1" bestFit="1" customWidth="1"/>
    <col min="11273" max="11523" width="8.83203125" style="1"/>
    <col min="11524" max="11524" width="0" style="1" hidden="1" customWidth="1"/>
    <col min="11525" max="11526" width="8.83203125" style="1"/>
    <col min="11527" max="11528" width="10.5" style="1" bestFit="1" customWidth="1"/>
    <col min="11529" max="11779" width="8.83203125" style="1"/>
    <col min="11780" max="11780" width="0" style="1" hidden="1" customWidth="1"/>
    <col min="11781" max="11782" width="8.83203125" style="1"/>
    <col min="11783" max="11784" width="10.5" style="1" bestFit="1" customWidth="1"/>
    <col min="11785" max="12035" width="8.83203125" style="1"/>
    <col min="12036" max="12036" width="0" style="1" hidden="1" customWidth="1"/>
    <col min="12037" max="12038" width="8.83203125" style="1"/>
    <col min="12039" max="12040" width="10.5" style="1" bestFit="1" customWidth="1"/>
    <col min="12041" max="12291" width="8.83203125" style="1"/>
    <col min="12292" max="12292" width="0" style="1" hidden="1" customWidth="1"/>
    <col min="12293" max="12294" width="8.83203125" style="1"/>
    <col min="12295" max="12296" width="10.5" style="1" bestFit="1" customWidth="1"/>
    <col min="12297" max="12547" width="8.83203125" style="1"/>
    <col min="12548" max="12548" width="0" style="1" hidden="1" customWidth="1"/>
    <col min="12549" max="12550" width="8.83203125" style="1"/>
    <col min="12551" max="12552" width="10.5" style="1" bestFit="1" customWidth="1"/>
    <col min="12553" max="12803" width="8.83203125" style="1"/>
    <col min="12804" max="12804" width="0" style="1" hidden="1" customWidth="1"/>
    <col min="12805" max="12806" width="8.83203125" style="1"/>
    <col min="12807" max="12808" width="10.5" style="1" bestFit="1" customWidth="1"/>
    <col min="12809" max="13059" width="8.83203125" style="1"/>
    <col min="13060" max="13060" width="0" style="1" hidden="1" customWidth="1"/>
    <col min="13061" max="13062" width="8.83203125" style="1"/>
    <col min="13063" max="13064" width="10.5" style="1" bestFit="1" customWidth="1"/>
    <col min="13065" max="13315" width="8.83203125" style="1"/>
    <col min="13316" max="13316" width="0" style="1" hidden="1" customWidth="1"/>
    <col min="13317" max="13318" width="8.83203125" style="1"/>
    <col min="13319" max="13320" width="10.5" style="1" bestFit="1" customWidth="1"/>
    <col min="13321" max="13571" width="8.83203125" style="1"/>
    <col min="13572" max="13572" width="0" style="1" hidden="1" customWidth="1"/>
    <col min="13573" max="13574" width="8.83203125" style="1"/>
    <col min="13575" max="13576" width="10.5" style="1" bestFit="1" customWidth="1"/>
    <col min="13577" max="13827" width="8.83203125" style="1"/>
    <col min="13828" max="13828" width="0" style="1" hidden="1" customWidth="1"/>
    <col min="13829" max="13830" width="8.83203125" style="1"/>
    <col min="13831" max="13832" width="10.5" style="1" bestFit="1" customWidth="1"/>
    <col min="13833" max="14083" width="8.83203125" style="1"/>
    <col min="14084" max="14084" width="0" style="1" hidden="1" customWidth="1"/>
    <col min="14085" max="14086" width="8.83203125" style="1"/>
    <col min="14087" max="14088" width="10.5" style="1" bestFit="1" customWidth="1"/>
    <col min="14089" max="14339" width="8.83203125" style="1"/>
    <col min="14340" max="14340" width="0" style="1" hidden="1" customWidth="1"/>
    <col min="14341" max="14342" width="8.83203125" style="1"/>
    <col min="14343" max="14344" width="10.5" style="1" bestFit="1" customWidth="1"/>
    <col min="14345" max="14595" width="8.83203125" style="1"/>
    <col min="14596" max="14596" width="0" style="1" hidden="1" customWidth="1"/>
    <col min="14597" max="14598" width="8.83203125" style="1"/>
    <col min="14599" max="14600" width="10.5" style="1" bestFit="1" customWidth="1"/>
    <col min="14601" max="14851" width="8.83203125" style="1"/>
    <col min="14852" max="14852" width="0" style="1" hidden="1" customWidth="1"/>
    <col min="14853" max="14854" width="8.83203125" style="1"/>
    <col min="14855" max="14856" width="10.5" style="1" bestFit="1" customWidth="1"/>
    <col min="14857" max="15107" width="8.83203125" style="1"/>
    <col min="15108" max="15108" width="0" style="1" hidden="1" customWidth="1"/>
    <col min="15109" max="15110" width="8.83203125" style="1"/>
    <col min="15111" max="15112" width="10.5" style="1" bestFit="1" customWidth="1"/>
    <col min="15113" max="15363" width="8.83203125" style="1"/>
    <col min="15364" max="15364" width="0" style="1" hidden="1" customWidth="1"/>
    <col min="15365" max="15366" width="8.83203125" style="1"/>
    <col min="15367" max="15368" width="10.5" style="1" bestFit="1" customWidth="1"/>
    <col min="15369" max="15619" width="8.83203125" style="1"/>
    <col min="15620" max="15620" width="0" style="1" hidden="1" customWidth="1"/>
    <col min="15621" max="15622" width="8.83203125" style="1"/>
    <col min="15623" max="15624" width="10.5" style="1" bestFit="1" customWidth="1"/>
    <col min="15625" max="15875" width="8.83203125" style="1"/>
    <col min="15876" max="15876" width="0" style="1" hidden="1" customWidth="1"/>
    <col min="15877" max="15878" width="8.83203125" style="1"/>
    <col min="15879" max="15880" width="10.5" style="1" bestFit="1" customWidth="1"/>
    <col min="15881" max="16131" width="8.83203125" style="1"/>
    <col min="16132" max="16132" width="0" style="1" hidden="1" customWidth="1"/>
    <col min="16133" max="16134" width="8.83203125" style="1"/>
    <col min="16135" max="16136" width="10.5" style="1" bestFit="1" customWidth="1"/>
    <col min="16137" max="16384" width="8.83203125" style="1"/>
  </cols>
  <sheetData>
    <row r="1" spans="1:15" ht="14" thickBot="1" x14ac:dyDescent="0.2">
      <c r="A1" s="18" t="s">
        <v>0</v>
      </c>
      <c r="B1" s="19" t="s">
        <v>1</v>
      </c>
      <c r="C1" s="20" t="s">
        <v>2</v>
      </c>
      <c r="E1" s="1" t="s">
        <v>40</v>
      </c>
      <c r="F1" s="1" t="s">
        <v>41</v>
      </c>
      <c r="G1" s="2" t="s">
        <v>3</v>
      </c>
      <c r="H1" s="2" t="s">
        <v>4</v>
      </c>
      <c r="M1" s="3" t="s">
        <v>5</v>
      </c>
      <c r="O1" s="1" t="s">
        <v>30</v>
      </c>
    </row>
    <row r="2" spans="1:15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">
        <f>LOG(C2)</f>
        <v>0.2650541678427884</v>
      </c>
      <c r="F2" s="1">
        <f>LOG(B2)</f>
        <v>2.4811558708280352</v>
      </c>
      <c r="G2" s="1">
        <f>D2*(B2/B3)^$K$3</f>
        <v>1.8664954623783456</v>
      </c>
      <c r="H2" s="1">
        <f>G2</f>
        <v>1.8664954623783456</v>
      </c>
      <c r="M2" s="1">
        <f>1/(1*K$8/(K14*(B2/1000000)*G2))</f>
        <v>384.27968000007434</v>
      </c>
      <c r="N2" s="1">
        <f>M2</f>
        <v>384.27968000007434</v>
      </c>
      <c r="O2" s="1">
        <v>0</v>
      </c>
    </row>
    <row r="3" spans="1:15" ht="15" x14ac:dyDescent="0.2">
      <c r="A3" s="21">
        <v>-99</v>
      </c>
      <c r="B3" s="22">
        <v>299.54000000000002</v>
      </c>
      <c r="C3" s="23">
        <v>1.9477317587939673</v>
      </c>
      <c r="D3" s="1">
        <f>G2</f>
        <v>1.8664954623783456</v>
      </c>
      <c r="E3" s="1">
        <f t="shared" ref="E3:E66" si="0">LOG(C3)</f>
        <v>0.28952914571656452</v>
      </c>
      <c r="F3" s="1">
        <f t="shared" ref="F3:F66" si="1">LOG(B3)</f>
        <v>2.4764548254543031</v>
      </c>
      <c r="G3" s="1">
        <f t="shared" ref="G3:G66" si="2">D3*(B3/B4)^$K$3</f>
        <v>1.8927890907113105</v>
      </c>
      <c r="H3" s="1">
        <f t="shared" ref="H3:H66" si="3">G3</f>
        <v>1.8927890907113105</v>
      </c>
      <c r="J3" s="9" t="s">
        <v>6</v>
      </c>
      <c r="K3" s="9">
        <v>1.2705</v>
      </c>
      <c r="L3" s="9"/>
      <c r="M3" s="1">
        <f>1/(G2*B2/(M2*(B3)*G3))</f>
        <v>385.49758414948531</v>
      </c>
      <c r="N3" s="1">
        <f t="shared" ref="N3:N66" si="4">M3</f>
        <v>385.49758414948531</v>
      </c>
      <c r="O3" s="1">
        <f>(H3*100000)*((B3/1000000)-(B2/1000000))</f>
        <v>-0.61704924357188584</v>
      </c>
    </row>
    <row r="4" spans="1:15" ht="15" x14ac:dyDescent="0.2">
      <c r="A4" s="21">
        <v>-98</v>
      </c>
      <c r="B4" s="22">
        <v>296.26</v>
      </c>
      <c r="C4" s="23">
        <v>1.8802616582914595</v>
      </c>
      <c r="D4" s="1">
        <f t="shared" ref="D4:D67" si="5">G3</f>
        <v>1.8927890907113105</v>
      </c>
      <c r="E4" s="1">
        <f t="shared" si="0"/>
        <v>0.27421829013861626</v>
      </c>
      <c r="F4" s="1">
        <f t="shared" si="1"/>
        <v>2.4716730185000912</v>
      </c>
      <c r="G4" s="1">
        <f t="shared" si="2"/>
        <v>1.9200018601768156</v>
      </c>
      <c r="H4" s="1">
        <f t="shared" si="3"/>
        <v>1.9200018601768156</v>
      </c>
      <c r="J4" s="10" t="s">
        <v>7</v>
      </c>
      <c r="K4" s="9">
        <v>1.3484</v>
      </c>
      <c r="L4" s="9"/>
      <c r="M4" s="1">
        <f t="shared" ref="M4:M67" si="6">1/(G3*B3/(M3*(B4)*G4))</f>
        <v>386.75797624030986</v>
      </c>
      <c r="N4" s="1">
        <f t="shared" si="4"/>
        <v>386.75797624030986</v>
      </c>
      <c r="O4" s="1">
        <f t="shared" ref="O4:O67" si="7">(H4*100000)*((B4/1000000)-(B3/1000000))</f>
        <v>-0.62976061013799212</v>
      </c>
    </row>
    <row r="5" spans="1:15" ht="15" x14ac:dyDescent="0.2">
      <c r="A5" s="21">
        <v>-97</v>
      </c>
      <c r="B5" s="22">
        <v>292.95</v>
      </c>
      <c r="C5" s="23">
        <v>2.0133624120602986</v>
      </c>
      <c r="D5" s="1">
        <f t="shared" si="5"/>
        <v>1.9200018601768156</v>
      </c>
      <c r="E5" s="1">
        <f t="shared" si="0"/>
        <v>0.30392195640451436</v>
      </c>
      <c r="F5" s="1">
        <f t="shared" si="1"/>
        <v>2.4667935023435357</v>
      </c>
      <c r="G5" s="1">
        <f t="shared" si="2"/>
        <v>1.9481781776112999</v>
      </c>
      <c r="H5" s="1">
        <f t="shared" si="3"/>
        <v>1.9481781776112999</v>
      </c>
      <c r="J5" s="10" t="s">
        <v>8</v>
      </c>
      <c r="K5" s="9">
        <v>5</v>
      </c>
      <c r="L5" s="9"/>
      <c r="M5" s="1">
        <f t="shared" si="6"/>
        <v>388.0491958225486</v>
      </c>
      <c r="N5" s="1">
        <f t="shared" si="4"/>
        <v>388.0491958225486</v>
      </c>
      <c r="O5" s="1">
        <f t="shared" si="7"/>
        <v>-0.64484697678934433</v>
      </c>
    </row>
    <row r="6" spans="1:15" ht="15" x14ac:dyDescent="0.2">
      <c r="A6" s="21">
        <v>-96</v>
      </c>
      <c r="B6" s="22">
        <v>289.61</v>
      </c>
      <c r="C6" s="23">
        <v>1.9207445728643213</v>
      </c>
      <c r="D6" s="1">
        <f t="shared" si="5"/>
        <v>1.9481781776112999</v>
      </c>
      <c r="E6" s="1">
        <f t="shared" si="0"/>
        <v>0.28346961474655036</v>
      </c>
      <c r="F6" s="1">
        <f t="shared" si="1"/>
        <v>2.4618135536226196</v>
      </c>
      <c r="G6" s="1">
        <f t="shared" si="2"/>
        <v>1.977365345135025</v>
      </c>
      <c r="H6" s="1">
        <f t="shared" si="3"/>
        <v>1.977365345135025</v>
      </c>
      <c r="J6" s="10" t="s">
        <v>9</v>
      </c>
      <c r="K6" s="9">
        <v>2</v>
      </c>
      <c r="L6" s="9"/>
      <c r="M6" s="1">
        <f t="shared" si="6"/>
        <v>389.37232756721102</v>
      </c>
      <c r="N6" s="1">
        <f t="shared" si="4"/>
        <v>389.37232756721102</v>
      </c>
      <c r="O6" s="1">
        <f t="shared" si="7"/>
        <v>-0.66044002527509937</v>
      </c>
    </row>
    <row r="7" spans="1:15" ht="15" x14ac:dyDescent="0.2">
      <c r="A7" s="21">
        <v>-95</v>
      </c>
      <c r="B7" s="22">
        <v>286.24</v>
      </c>
      <c r="C7" s="23">
        <v>2.0654945728643215</v>
      </c>
      <c r="D7" s="1">
        <f t="shared" si="5"/>
        <v>1.977365345135025</v>
      </c>
      <c r="E7" s="1">
        <f t="shared" si="0"/>
        <v>0.31502405819511559</v>
      </c>
      <c r="F7" s="1">
        <f t="shared" si="1"/>
        <v>2.4567303232232978</v>
      </c>
      <c r="G7" s="1">
        <f t="shared" si="2"/>
        <v>2.0074334492335275</v>
      </c>
      <c r="H7" s="1">
        <f t="shared" si="3"/>
        <v>2.0074334492335275</v>
      </c>
      <c r="J7" s="10" t="s">
        <v>10</v>
      </c>
      <c r="K7" s="9">
        <v>38</v>
      </c>
      <c r="L7" s="10" t="s">
        <v>11</v>
      </c>
      <c r="M7" s="1">
        <f t="shared" si="6"/>
        <v>390.69341437337823</v>
      </c>
      <c r="N7" s="1">
        <f t="shared" si="4"/>
        <v>390.69341437337823</v>
      </c>
      <c r="O7" s="1">
        <f t="shared" si="7"/>
        <v>-0.67650507239169677</v>
      </c>
    </row>
    <row r="8" spans="1:15" ht="15" x14ac:dyDescent="0.2">
      <c r="A8" s="21">
        <v>-94</v>
      </c>
      <c r="B8" s="22">
        <v>282.86</v>
      </c>
      <c r="C8" s="23">
        <v>2.0023249748743703</v>
      </c>
      <c r="D8" s="1">
        <f t="shared" si="5"/>
        <v>2.0074334492335275</v>
      </c>
      <c r="E8" s="1">
        <f t="shared" si="0"/>
        <v>0.30153456432265796</v>
      </c>
      <c r="F8" s="1">
        <f t="shared" si="1"/>
        <v>2.4515715370380673</v>
      </c>
      <c r="G8" s="1">
        <f t="shared" si="2"/>
        <v>2.0386065601410372</v>
      </c>
      <c r="H8" s="1">
        <f t="shared" si="3"/>
        <v>2.0386065601410372</v>
      </c>
      <c r="J8" s="10" t="s">
        <v>12</v>
      </c>
      <c r="K8" s="11">
        <v>4.3827999999999998E-4</v>
      </c>
      <c r="L8" s="10" t="s">
        <v>13</v>
      </c>
      <c r="M8" s="1">
        <f t="shared" si="6"/>
        <v>392.07537413809695</v>
      </c>
      <c r="N8" s="1">
        <f t="shared" si="4"/>
        <v>392.07537413809695</v>
      </c>
      <c r="O8" s="1">
        <f t="shared" si="7"/>
        <v>-0.68904901732766743</v>
      </c>
    </row>
    <row r="9" spans="1:15" ht="15" x14ac:dyDescent="0.2">
      <c r="A9" s="21">
        <v>-93</v>
      </c>
      <c r="B9" s="22">
        <v>279.45</v>
      </c>
      <c r="C9" s="23">
        <v>2.1366418090452255</v>
      </c>
      <c r="D9" s="1">
        <f t="shared" si="5"/>
        <v>2.0386065601410372</v>
      </c>
      <c r="E9" s="1">
        <f t="shared" si="0"/>
        <v>0.32973172226064218</v>
      </c>
      <c r="F9" s="1">
        <f t="shared" si="1"/>
        <v>2.4463041139519239</v>
      </c>
      <c r="G9" s="1">
        <f t="shared" si="2"/>
        <v>2.0708460953645185</v>
      </c>
      <c r="H9" s="1">
        <f t="shared" si="3"/>
        <v>2.0708460953645185</v>
      </c>
      <c r="J9" s="10" t="s">
        <v>14</v>
      </c>
      <c r="K9" s="9">
        <v>1.167</v>
      </c>
      <c r="L9" s="10" t="s">
        <v>15</v>
      </c>
      <c r="M9" s="1">
        <f t="shared" si="6"/>
        <v>393.47446044123654</v>
      </c>
      <c r="N9" s="1">
        <f t="shared" si="4"/>
        <v>393.47446044123654</v>
      </c>
      <c r="O9" s="1">
        <f t="shared" si="7"/>
        <v>-0.70615851851930556</v>
      </c>
    </row>
    <row r="10" spans="1:15" ht="15" x14ac:dyDescent="0.2">
      <c r="A10" s="21">
        <v>-92</v>
      </c>
      <c r="B10" s="22">
        <v>276.02</v>
      </c>
      <c r="C10" s="23">
        <v>2.0728571356783916</v>
      </c>
      <c r="D10" s="1">
        <f t="shared" si="5"/>
        <v>2.0708460953645185</v>
      </c>
      <c r="E10" s="1">
        <f t="shared" si="0"/>
        <v>0.31656937091942361</v>
      </c>
      <c r="F10" s="1">
        <f t="shared" si="1"/>
        <v>2.4409405515396636</v>
      </c>
      <c r="G10" s="1">
        <f t="shared" si="2"/>
        <v>2.1042044095479779</v>
      </c>
      <c r="H10" s="1">
        <f t="shared" si="3"/>
        <v>2.1042044095479779</v>
      </c>
      <c r="J10" s="10" t="s">
        <v>16</v>
      </c>
      <c r="K10" s="12">
        <f>K$16*K9*K8</f>
        <v>4.3475184599999997E-4</v>
      </c>
      <c r="L10" s="10" t="s">
        <v>17</v>
      </c>
      <c r="M10" s="1">
        <f t="shared" si="6"/>
        <v>394.90541511084916</v>
      </c>
      <c r="N10" s="1">
        <f t="shared" si="4"/>
        <v>394.90541511084916</v>
      </c>
      <c r="O10" s="1">
        <f t="shared" si="7"/>
        <v>-0.72174211247495912</v>
      </c>
    </row>
    <row r="11" spans="1:15" ht="15" x14ac:dyDescent="0.2">
      <c r="A11" s="21">
        <v>-91</v>
      </c>
      <c r="B11" s="22">
        <v>272.57</v>
      </c>
      <c r="C11" s="23">
        <v>2.221283517587942</v>
      </c>
      <c r="D11" s="1">
        <f t="shared" si="5"/>
        <v>2.1042044095479779</v>
      </c>
      <c r="E11" s="1">
        <f t="shared" si="0"/>
        <v>0.34660399405755182</v>
      </c>
      <c r="F11" s="1">
        <f t="shared" si="1"/>
        <v>2.4354780541713246</v>
      </c>
      <c r="G11" s="1">
        <f t="shared" si="2"/>
        <v>2.1388382680296436</v>
      </c>
      <c r="H11" s="1">
        <f t="shared" si="3"/>
        <v>2.1388382680296436</v>
      </c>
      <c r="J11" s="10" t="s">
        <v>18</v>
      </c>
      <c r="K11" s="9">
        <v>14.7</v>
      </c>
      <c r="L11" s="9"/>
      <c r="M11" s="1">
        <f t="shared" si="6"/>
        <v>396.38810286031367</v>
      </c>
      <c r="N11" s="1">
        <f t="shared" si="4"/>
        <v>396.38810286031367</v>
      </c>
      <c r="O11" s="1">
        <f t="shared" si="7"/>
        <v>-0.73789920247022756</v>
      </c>
    </row>
    <row r="12" spans="1:15" ht="15" x14ac:dyDescent="0.2">
      <c r="A12" s="21">
        <v>-90</v>
      </c>
      <c r="B12" s="22">
        <v>269.08999999999997</v>
      </c>
      <c r="C12" s="23">
        <v>2.1305106532663314</v>
      </c>
      <c r="D12" s="1">
        <f t="shared" si="5"/>
        <v>2.1388382680296436</v>
      </c>
      <c r="E12" s="1">
        <f t="shared" si="0"/>
        <v>0.32848371015966593</v>
      </c>
      <c r="F12" s="1">
        <f t="shared" si="1"/>
        <v>2.4298975586871476</v>
      </c>
      <c r="G12" s="1">
        <f t="shared" si="2"/>
        <v>2.1746082452668585</v>
      </c>
      <c r="H12" s="1">
        <f t="shared" si="3"/>
        <v>2.1746082452668585</v>
      </c>
      <c r="J12" s="10" t="s">
        <v>19</v>
      </c>
      <c r="K12" s="12">
        <f>K10/K11</f>
        <v>2.9574955510204079E-5</v>
      </c>
      <c r="L12" s="10" t="s">
        <v>17</v>
      </c>
      <c r="M12" s="1">
        <f t="shared" si="6"/>
        <v>397.87183798078837</v>
      </c>
      <c r="N12" s="1">
        <f t="shared" si="4"/>
        <v>397.87183798078837</v>
      </c>
      <c r="O12" s="1">
        <f t="shared" si="7"/>
        <v>-0.75676366935286388</v>
      </c>
    </row>
    <row r="13" spans="1:15" ht="15" x14ac:dyDescent="0.2">
      <c r="A13" s="21">
        <v>-89</v>
      </c>
      <c r="B13" s="22">
        <v>265.60000000000002</v>
      </c>
      <c r="C13" s="23">
        <v>2.2826189447236174</v>
      </c>
      <c r="D13" s="1">
        <f t="shared" si="5"/>
        <v>2.1746082452668585</v>
      </c>
      <c r="E13" s="1">
        <f t="shared" si="0"/>
        <v>0.35843341739634749</v>
      </c>
      <c r="F13" s="1">
        <f t="shared" si="1"/>
        <v>2.42422807069598</v>
      </c>
      <c r="G13" s="1">
        <f t="shared" si="2"/>
        <v>2.2116759551615384</v>
      </c>
      <c r="H13" s="1">
        <f t="shared" si="3"/>
        <v>2.2116759551615384</v>
      </c>
      <c r="J13" s="10" t="s">
        <v>20</v>
      </c>
      <c r="K13" s="11">
        <v>44000000</v>
      </c>
      <c r="L13" s="10" t="s">
        <v>21</v>
      </c>
      <c r="M13" s="1">
        <f t="shared" si="6"/>
        <v>399.40562617479594</v>
      </c>
      <c r="N13" s="1">
        <f t="shared" si="4"/>
        <v>399.40562617479594</v>
      </c>
      <c r="O13" s="1">
        <f t="shared" si="7"/>
        <v>-0.77187490835137285</v>
      </c>
    </row>
    <row r="14" spans="1:15" ht="15" x14ac:dyDescent="0.2">
      <c r="A14" s="21">
        <v>-88</v>
      </c>
      <c r="B14" s="22">
        <v>262.08999999999997</v>
      </c>
      <c r="C14" s="23">
        <v>2.2249631658291453</v>
      </c>
      <c r="D14" s="1">
        <f t="shared" si="5"/>
        <v>2.2116759551615384</v>
      </c>
      <c r="E14" s="1">
        <f t="shared" si="0"/>
        <v>0.3473228256497321</v>
      </c>
      <c r="F14" s="1">
        <f t="shared" si="1"/>
        <v>2.4184504508295834</v>
      </c>
      <c r="G14" s="1">
        <f t="shared" si="2"/>
        <v>2.2499987307873006</v>
      </c>
      <c r="H14" s="1">
        <f t="shared" si="3"/>
        <v>2.2499987307873006</v>
      </c>
      <c r="J14" s="10" t="s">
        <v>22</v>
      </c>
      <c r="K14" s="9">
        <v>298</v>
      </c>
      <c r="L14" s="10" t="s">
        <v>23</v>
      </c>
      <c r="M14" s="1">
        <f t="shared" si="6"/>
        <v>400.95657084719579</v>
      </c>
      <c r="N14" s="1">
        <f t="shared" si="4"/>
        <v>400.95657084719579</v>
      </c>
      <c r="O14" s="1">
        <f t="shared" si="7"/>
        <v>-0.78974955450634832</v>
      </c>
    </row>
    <row r="15" spans="1:15" ht="15" x14ac:dyDescent="0.2">
      <c r="A15" s="21">
        <v>-87</v>
      </c>
      <c r="B15" s="22">
        <v>258.57</v>
      </c>
      <c r="C15" s="23">
        <v>2.3691124120603004</v>
      </c>
      <c r="D15" s="1">
        <f t="shared" si="5"/>
        <v>2.2499987307873006</v>
      </c>
      <c r="E15" s="1">
        <f t="shared" si="0"/>
        <v>0.37458566805887333</v>
      </c>
      <c r="F15" s="1">
        <f t="shared" si="1"/>
        <v>2.4125781354312723</v>
      </c>
      <c r="G15" s="1">
        <f t="shared" si="2"/>
        <v>2.2897527248987868</v>
      </c>
      <c r="H15" s="1">
        <f t="shared" si="3"/>
        <v>2.2897527248987868</v>
      </c>
      <c r="J15" s="10" t="s">
        <v>24</v>
      </c>
      <c r="K15" s="9">
        <v>0.88</v>
      </c>
      <c r="L15" s="9"/>
      <c r="M15" s="1">
        <f t="shared" si="6"/>
        <v>402.5606596216337</v>
      </c>
      <c r="N15" s="1">
        <f t="shared" si="4"/>
        <v>402.5606596216337</v>
      </c>
      <c r="O15" s="1">
        <f t="shared" si="7"/>
        <v>-0.8059929591643652</v>
      </c>
    </row>
    <row r="16" spans="1:15" ht="15" x14ac:dyDescent="0.2">
      <c r="A16" s="21">
        <v>-86</v>
      </c>
      <c r="B16" s="22">
        <v>255.03</v>
      </c>
      <c r="C16" s="23">
        <v>2.3040870351758804</v>
      </c>
      <c r="D16" s="1">
        <f t="shared" si="5"/>
        <v>2.2897527248987868</v>
      </c>
      <c r="E16" s="1">
        <f t="shared" si="0"/>
        <v>0.3624988802124135</v>
      </c>
      <c r="F16" s="1">
        <f t="shared" si="1"/>
        <v>2.406591270897152</v>
      </c>
      <c r="G16" s="1">
        <f t="shared" si="2"/>
        <v>2.3310151719084344</v>
      </c>
      <c r="H16" s="1">
        <f t="shared" si="3"/>
        <v>2.3310151719084344</v>
      </c>
      <c r="J16" s="10" t="s">
        <v>25</v>
      </c>
      <c r="K16" s="9">
        <v>0.85</v>
      </c>
      <c r="L16" s="9"/>
      <c r="M16" s="1">
        <f t="shared" si="6"/>
        <v>404.20434924924433</v>
      </c>
      <c r="N16" s="1">
        <f t="shared" si="4"/>
        <v>404.20434924924433</v>
      </c>
      <c r="O16" s="1">
        <f t="shared" si="7"/>
        <v>-0.82517937085558812</v>
      </c>
    </row>
    <row r="17" spans="1:15" ht="15" x14ac:dyDescent="0.2">
      <c r="A17" s="21">
        <v>-85</v>
      </c>
      <c r="B17" s="22">
        <v>251.47</v>
      </c>
      <c r="C17" s="23">
        <v>2.4531593969849221</v>
      </c>
      <c r="D17" s="1">
        <f t="shared" si="5"/>
        <v>2.3310151719084344</v>
      </c>
      <c r="E17" s="1">
        <f t="shared" si="0"/>
        <v>0.38972576792996444</v>
      </c>
      <c r="F17" s="1">
        <f t="shared" si="1"/>
        <v>2.4004861817912042</v>
      </c>
      <c r="G17" s="1">
        <f t="shared" si="2"/>
        <v>2.3737472080360291</v>
      </c>
      <c r="H17" s="1">
        <f t="shared" si="3"/>
        <v>2.3737472080360291</v>
      </c>
      <c r="J17" s="9" t="s">
        <v>31</v>
      </c>
      <c r="K17" s="13">
        <f>SUM(O:O)</f>
        <v>597.66607845545354</v>
      </c>
      <c r="L17" s="9" t="s">
        <v>32</v>
      </c>
      <c r="M17" s="1">
        <f t="shared" si="6"/>
        <v>405.86841904863661</v>
      </c>
      <c r="N17" s="1">
        <f t="shared" si="4"/>
        <v>405.86841904863661</v>
      </c>
      <c r="O17" s="1">
        <f t="shared" si="7"/>
        <v>-0.84505400606082637</v>
      </c>
    </row>
    <row r="18" spans="1:15" ht="15" x14ac:dyDescent="0.2">
      <c r="A18" s="21">
        <v>-84</v>
      </c>
      <c r="B18" s="22">
        <v>247.9</v>
      </c>
      <c r="C18" s="23">
        <v>2.3826068844221098</v>
      </c>
      <c r="D18" s="1">
        <f t="shared" si="5"/>
        <v>2.3737472080360291</v>
      </c>
      <c r="E18" s="1">
        <f t="shared" si="0"/>
        <v>0.37705239232128379</v>
      </c>
      <c r="F18" s="1">
        <f t="shared" si="1"/>
        <v>2.3942765267678214</v>
      </c>
      <c r="G18" s="1">
        <f t="shared" si="2"/>
        <v>2.4180254060158863</v>
      </c>
      <c r="H18" s="1">
        <f t="shared" si="3"/>
        <v>2.4180254060158863</v>
      </c>
      <c r="J18" s="9" t="s">
        <v>33</v>
      </c>
      <c r="K18" s="13">
        <f>(K17*((K20/60)))/1000</f>
        <v>29.883303922772676</v>
      </c>
      <c r="L18" s="9" t="s">
        <v>35</v>
      </c>
      <c r="M18" s="1">
        <f t="shared" si="6"/>
        <v>407.56980115245693</v>
      </c>
      <c r="N18" s="1">
        <f t="shared" si="4"/>
        <v>407.56980115245693</v>
      </c>
      <c r="O18" s="1">
        <f t="shared" si="7"/>
        <v>-0.86323506994767019</v>
      </c>
    </row>
    <row r="19" spans="1:15" ht="15" x14ac:dyDescent="0.2">
      <c r="A19" s="21">
        <v>-83</v>
      </c>
      <c r="B19" s="22">
        <v>244.32</v>
      </c>
      <c r="C19" s="23">
        <v>2.5402752261306549</v>
      </c>
      <c r="D19" s="1">
        <f t="shared" si="5"/>
        <v>2.4180254060158863</v>
      </c>
      <c r="E19" s="1">
        <f t="shared" si="0"/>
        <v>0.4048807728067057</v>
      </c>
      <c r="F19" s="1">
        <f t="shared" si="1"/>
        <v>2.3879590197123459</v>
      </c>
      <c r="G19" s="1">
        <f t="shared" si="2"/>
        <v>2.4639316428374625</v>
      </c>
      <c r="H19" s="1">
        <f t="shared" si="3"/>
        <v>2.4639316428374625</v>
      </c>
      <c r="J19" s="9" t="s">
        <v>36</v>
      </c>
      <c r="K19" s="14">
        <f>K18/0.74</f>
        <v>40.382843138881995</v>
      </c>
      <c r="L19" s="9" t="s">
        <v>36</v>
      </c>
      <c r="M19" s="1">
        <f t="shared" si="6"/>
        <v>409.30993459765125</v>
      </c>
      <c r="N19" s="1">
        <f t="shared" si="4"/>
        <v>409.30993459765125</v>
      </c>
      <c r="O19" s="1">
        <f t="shared" si="7"/>
        <v>-0.88208752813580893</v>
      </c>
    </row>
    <row r="20" spans="1:15" ht="15" x14ac:dyDescent="0.2">
      <c r="A20" s="21">
        <v>-82</v>
      </c>
      <c r="B20" s="22">
        <v>240.73</v>
      </c>
      <c r="C20" s="23">
        <v>2.4942579899497481</v>
      </c>
      <c r="D20" s="1">
        <f t="shared" si="5"/>
        <v>2.4639316428374625</v>
      </c>
      <c r="E20" s="1">
        <f t="shared" si="0"/>
        <v>0.3969413720843154</v>
      </c>
      <c r="F20" s="1">
        <f t="shared" si="1"/>
        <v>2.3815302158362703</v>
      </c>
      <c r="G20" s="1">
        <f t="shared" si="2"/>
        <v>2.5116881319751343</v>
      </c>
      <c r="H20" s="1">
        <f t="shared" si="3"/>
        <v>2.5116881319751343</v>
      </c>
      <c r="J20" s="9" t="s">
        <v>34</v>
      </c>
      <c r="K20" s="9">
        <v>3000</v>
      </c>
      <c r="L20" s="9"/>
      <c r="M20" s="1">
        <f t="shared" si="6"/>
        <v>411.11236614742063</v>
      </c>
      <c r="N20" s="1">
        <f t="shared" si="4"/>
        <v>411.11236614742063</v>
      </c>
      <c r="O20" s="1">
        <f t="shared" si="7"/>
        <v>-0.90169603937908283</v>
      </c>
    </row>
    <row r="21" spans="1:15" ht="15" x14ac:dyDescent="0.2">
      <c r="A21" s="21">
        <v>-81</v>
      </c>
      <c r="B21" s="22">
        <v>237.12</v>
      </c>
      <c r="C21" s="23">
        <v>2.6200207035175915</v>
      </c>
      <c r="D21" s="1">
        <f t="shared" si="5"/>
        <v>2.5116881319751343</v>
      </c>
      <c r="E21" s="1">
        <f t="shared" si="0"/>
        <v>0.41830472314719608</v>
      </c>
      <c r="F21" s="1">
        <f t="shared" si="1"/>
        <v>2.3749681862992342</v>
      </c>
      <c r="G21" s="1">
        <f t="shared" si="2"/>
        <v>2.5611244192410374</v>
      </c>
      <c r="H21" s="1">
        <f t="shared" si="3"/>
        <v>2.5611244192410374</v>
      </c>
      <c r="J21" s="9" t="s">
        <v>38</v>
      </c>
      <c r="K21" s="9">
        <v>1.4</v>
      </c>
      <c r="L21" s="9"/>
      <c r="M21" s="1">
        <f t="shared" si="6"/>
        <v>412.91767601202338</v>
      </c>
      <c r="N21" s="1">
        <f t="shared" si="4"/>
        <v>412.91767601202338</v>
      </c>
      <c r="O21" s="1">
        <f t="shared" si="7"/>
        <v>-0.92456591534600785</v>
      </c>
    </row>
    <row r="22" spans="1:15" ht="15" x14ac:dyDescent="0.2">
      <c r="A22" s="21">
        <v>-80</v>
      </c>
      <c r="B22" s="22">
        <v>233.51</v>
      </c>
      <c r="C22" s="23">
        <v>2.5844431658291493</v>
      </c>
      <c r="D22" s="1">
        <f t="shared" si="5"/>
        <v>2.5611244192410374</v>
      </c>
      <c r="E22" s="1">
        <f t="shared" si="0"/>
        <v>0.41236698609234201</v>
      </c>
      <c r="F22" s="1">
        <f t="shared" si="1"/>
        <v>2.3683054838392832</v>
      </c>
      <c r="G22" s="1">
        <f t="shared" si="2"/>
        <v>2.6123269521874808</v>
      </c>
      <c r="H22" s="1">
        <f t="shared" si="3"/>
        <v>2.6123269521874808</v>
      </c>
      <c r="J22" s="9" t="s">
        <v>39</v>
      </c>
      <c r="K22" s="11">
        <f>SUM(K94:K146)</f>
        <v>973.28099569292931</v>
      </c>
      <c r="L22" s="9" t="s">
        <v>32</v>
      </c>
      <c r="M22" s="1">
        <f t="shared" si="6"/>
        <v>414.76072613027975</v>
      </c>
      <c r="N22" s="1">
        <f t="shared" si="4"/>
        <v>414.76072613027975</v>
      </c>
      <c r="O22" s="1">
        <f t="shared" si="7"/>
        <v>-0.94305002973968799</v>
      </c>
    </row>
    <row r="23" spans="1:15" ht="15" x14ac:dyDescent="0.2">
      <c r="A23" s="21">
        <v>-79</v>
      </c>
      <c r="B23" s="22">
        <v>229.9</v>
      </c>
      <c r="C23" s="23">
        <v>2.7427006030150789</v>
      </c>
      <c r="D23" s="1">
        <f t="shared" si="5"/>
        <v>2.6123269521874808</v>
      </c>
      <c r="E23" s="1">
        <f t="shared" si="0"/>
        <v>0.43817840200659819</v>
      </c>
      <c r="F23" s="1">
        <f t="shared" si="1"/>
        <v>2.3615389712692791</v>
      </c>
      <c r="G23" s="1">
        <f t="shared" si="2"/>
        <v>2.6656874055925179</v>
      </c>
      <c r="H23" s="1">
        <f t="shared" si="3"/>
        <v>2.6656874055925179</v>
      </c>
      <c r="M23" s="1">
        <f t="shared" si="6"/>
        <v>416.68973554491322</v>
      </c>
      <c r="N23" s="1">
        <f t="shared" si="4"/>
        <v>416.68973554491322</v>
      </c>
      <c r="O23" s="1">
        <f t="shared" si="7"/>
        <v>-0.96231315341889201</v>
      </c>
    </row>
    <row r="24" spans="1:15" ht="15" x14ac:dyDescent="0.2">
      <c r="A24" s="21">
        <v>-78</v>
      </c>
      <c r="B24" s="22">
        <v>226.27</v>
      </c>
      <c r="C24" s="23">
        <v>2.6733882914572904</v>
      </c>
      <c r="D24" s="1">
        <f t="shared" si="5"/>
        <v>2.6656874055925179</v>
      </c>
      <c r="E24" s="1">
        <f t="shared" si="0"/>
        <v>0.42706204165601064</v>
      </c>
      <c r="F24" s="1">
        <f t="shared" si="1"/>
        <v>2.3546269768529489</v>
      </c>
      <c r="G24" s="1">
        <f t="shared" si="2"/>
        <v>2.7208722700083885</v>
      </c>
      <c r="H24" s="1">
        <f t="shared" si="3"/>
        <v>2.7208722700083885</v>
      </c>
      <c r="J24" s="9" t="s">
        <v>42</v>
      </c>
      <c r="K24" s="9">
        <v>1.2705</v>
      </c>
      <c r="L24" s="9"/>
      <c r="M24" s="1">
        <f t="shared" si="6"/>
        <v>418.6004997338913</v>
      </c>
      <c r="N24" s="1">
        <f t="shared" si="4"/>
        <v>418.6004997338913</v>
      </c>
      <c r="O24" s="1">
        <f t="shared" si="7"/>
        <v>-0.98767663401304251</v>
      </c>
    </row>
    <row r="25" spans="1:15" ht="15" x14ac:dyDescent="0.2">
      <c r="A25" s="21">
        <v>-77</v>
      </c>
      <c r="B25" s="22">
        <v>222.65</v>
      </c>
      <c r="C25" s="23">
        <v>2.8580254773869398</v>
      </c>
      <c r="D25" s="1">
        <f t="shared" si="5"/>
        <v>2.7208722700083885</v>
      </c>
      <c r="E25" s="1">
        <f t="shared" si="0"/>
        <v>0.45606609591724812</v>
      </c>
      <c r="F25" s="1">
        <f t="shared" si="1"/>
        <v>2.3476226994672418</v>
      </c>
      <c r="G25" s="1">
        <f t="shared" si="2"/>
        <v>2.7782937281866209</v>
      </c>
      <c r="H25" s="1">
        <f t="shared" si="3"/>
        <v>2.7782937281866209</v>
      </c>
      <c r="J25" s="9" t="s">
        <v>43</v>
      </c>
      <c r="K25" s="9">
        <v>1.3484</v>
      </c>
      <c r="L25" s="9"/>
      <c r="M25" s="1">
        <f t="shared" si="6"/>
        <v>420.5963205646251</v>
      </c>
      <c r="N25" s="1">
        <f t="shared" si="4"/>
        <v>420.5963205646251</v>
      </c>
      <c r="O25" s="1">
        <f t="shared" si="7"/>
        <v>-1.0057423296035557</v>
      </c>
    </row>
    <row r="26" spans="1:15" ht="15" x14ac:dyDescent="0.2">
      <c r="A26" s="21">
        <v>-76</v>
      </c>
      <c r="B26" s="22">
        <v>219.02</v>
      </c>
      <c r="C26" s="23">
        <v>2.7966787437185974</v>
      </c>
      <c r="D26" s="1">
        <f t="shared" si="5"/>
        <v>2.7782937281866209</v>
      </c>
      <c r="E26" s="1">
        <f t="shared" si="0"/>
        <v>0.44664258155088038</v>
      </c>
      <c r="F26" s="1">
        <f t="shared" si="1"/>
        <v>2.3404837746257177</v>
      </c>
      <c r="G26" s="1">
        <f t="shared" si="2"/>
        <v>2.838084803533325</v>
      </c>
      <c r="H26" s="1">
        <f t="shared" si="3"/>
        <v>2.838084803533325</v>
      </c>
      <c r="M26" s="1">
        <f t="shared" si="6"/>
        <v>422.64307162914349</v>
      </c>
      <c r="N26" s="1">
        <f t="shared" si="4"/>
        <v>422.64307162914349</v>
      </c>
      <c r="O26" s="1">
        <f t="shared" si="7"/>
        <v>-1.0302247836826022</v>
      </c>
    </row>
    <row r="27" spans="1:15" ht="15" x14ac:dyDescent="0.2">
      <c r="A27" s="21">
        <v>-75</v>
      </c>
      <c r="B27" s="22">
        <v>215.38</v>
      </c>
      <c r="C27" s="23">
        <v>2.9684488442211063</v>
      </c>
      <c r="D27" s="1">
        <f t="shared" si="5"/>
        <v>2.838084803533325</v>
      </c>
      <c r="E27" s="1">
        <f t="shared" si="0"/>
        <v>0.47252956905661292</v>
      </c>
      <c r="F27" s="1">
        <f t="shared" si="1"/>
        <v>2.3332053726253439</v>
      </c>
      <c r="G27" s="1">
        <f t="shared" si="2"/>
        <v>2.9000410164910346</v>
      </c>
      <c r="H27" s="1">
        <f t="shared" si="3"/>
        <v>2.9000410164910346</v>
      </c>
      <c r="M27" s="1">
        <f t="shared" si="6"/>
        <v>424.6920429207085</v>
      </c>
      <c r="N27" s="1">
        <f t="shared" si="4"/>
        <v>424.6920429207085</v>
      </c>
      <c r="O27" s="1">
        <f t="shared" si="7"/>
        <v>-1.0556149300027402</v>
      </c>
    </row>
    <row r="28" spans="1:15" ht="15" x14ac:dyDescent="0.2">
      <c r="A28" s="21">
        <v>-74</v>
      </c>
      <c r="B28" s="22">
        <v>211.75</v>
      </c>
      <c r="C28" s="23">
        <v>2.9107825125628177</v>
      </c>
      <c r="D28" s="1">
        <f t="shared" si="5"/>
        <v>2.9000410164910346</v>
      </c>
      <c r="E28" s="1">
        <f t="shared" si="0"/>
        <v>0.46400975709719317</v>
      </c>
      <c r="F28" s="1">
        <f t="shared" si="1"/>
        <v>2.3258234190027447</v>
      </c>
      <c r="G28" s="1">
        <f t="shared" si="2"/>
        <v>2.9644565508960512</v>
      </c>
      <c r="H28" s="1">
        <f t="shared" si="3"/>
        <v>2.9644565508960512</v>
      </c>
      <c r="M28" s="1">
        <f t="shared" si="6"/>
        <v>426.80855856157541</v>
      </c>
      <c r="N28" s="1">
        <f t="shared" si="4"/>
        <v>426.80855856157541</v>
      </c>
      <c r="O28" s="1">
        <f t="shared" si="7"/>
        <v>-1.0760977279752639</v>
      </c>
    </row>
    <row r="29" spans="1:15" ht="15" x14ac:dyDescent="0.2">
      <c r="A29" s="21">
        <v>-73</v>
      </c>
      <c r="B29" s="22">
        <v>208.12</v>
      </c>
      <c r="C29" s="23">
        <v>3.0819405527638182</v>
      </c>
      <c r="D29" s="1">
        <f t="shared" si="5"/>
        <v>2.9644565508960512</v>
      </c>
      <c r="E29" s="1">
        <f t="shared" si="0"/>
        <v>0.4888242574013385</v>
      </c>
      <c r="F29" s="1">
        <f t="shared" si="1"/>
        <v>2.318313817223999</v>
      </c>
      <c r="G29" s="1">
        <f t="shared" si="2"/>
        <v>3.0314745250193158</v>
      </c>
      <c r="H29" s="1">
        <f t="shared" si="3"/>
        <v>3.0314745250193158</v>
      </c>
      <c r="M29" s="1">
        <f t="shared" si="6"/>
        <v>428.97536389479797</v>
      </c>
      <c r="N29" s="1">
        <f t="shared" si="4"/>
        <v>428.97536389479797</v>
      </c>
      <c r="O29" s="1">
        <f t="shared" si="7"/>
        <v>-1.1004252525820089</v>
      </c>
    </row>
    <row r="30" spans="1:15" ht="15" x14ac:dyDescent="0.2">
      <c r="A30" s="21">
        <v>-72</v>
      </c>
      <c r="B30" s="22">
        <v>204.49</v>
      </c>
      <c r="C30" s="23">
        <v>3.074582361809044</v>
      </c>
      <c r="D30" s="1">
        <f t="shared" si="5"/>
        <v>3.0314745250193158</v>
      </c>
      <c r="E30" s="1">
        <f t="shared" si="0"/>
        <v>0.48778613140248855</v>
      </c>
      <c r="F30" s="1">
        <f t="shared" si="1"/>
        <v>2.3106720749301237</v>
      </c>
      <c r="G30" s="1">
        <f t="shared" si="2"/>
        <v>3.1012491293209878</v>
      </c>
      <c r="H30" s="1">
        <f t="shared" si="3"/>
        <v>3.1012491293209878</v>
      </c>
      <c r="M30" s="1">
        <f t="shared" si="6"/>
        <v>431.19462778941551</v>
      </c>
      <c r="N30" s="1">
        <f t="shared" si="4"/>
        <v>431.19462778941551</v>
      </c>
      <c r="O30" s="1">
        <f t="shared" si="7"/>
        <v>-1.1257534339435158</v>
      </c>
    </row>
    <row r="31" spans="1:15" ht="15" x14ac:dyDescent="0.2">
      <c r="A31" s="21">
        <v>-71</v>
      </c>
      <c r="B31" s="22">
        <v>200.86</v>
      </c>
      <c r="C31" s="23">
        <v>3.2279294974874375</v>
      </c>
      <c r="D31" s="1">
        <f t="shared" si="5"/>
        <v>3.1012491293209878</v>
      </c>
      <c r="E31" s="1">
        <f t="shared" si="0"/>
        <v>0.50892404055234286</v>
      </c>
      <c r="F31" s="1">
        <f t="shared" si="1"/>
        <v>2.3028934583565053</v>
      </c>
      <c r="G31" s="1">
        <f t="shared" si="2"/>
        <v>3.1737422581959041</v>
      </c>
      <c r="H31" s="1">
        <f t="shared" si="3"/>
        <v>3.1737422581959041</v>
      </c>
      <c r="M31" s="1">
        <f t="shared" si="6"/>
        <v>433.44073481428865</v>
      </c>
      <c r="N31" s="1">
        <f t="shared" si="4"/>
        <v>433.44073481428865</v>
      </c>
      <c r="O31" s="1">
        <f t="shared" si="7"/>
        <v>-1.1520684397251102</v>
      </c>
    </row>
    <row r="32" spans="1:15" ht="15" x14ac:dyDescent="0.2">
      <c r="A32" s="21">
        <v>-70</v>
      </c>
      <c r="B32" s="22">
        <v>197.24</v>
      </c>
      <c r="C32" s="23">
        <v>3.2242518592964813</v>
      </c>
      <c r="D32" s="1">
        <f t="shared" si="5"/>
        <v>3.1737422581959041</v>
      </c>
      <c r="E32" s="1">
        <f t="shared" si="0"/>
        <v>0.50842895894895479</v>
      </c>
      <c r="F32" s="1">
        <f t="shared" si="1"/>
        <v>2.2949949938591003</v>
      </c>
      <c r="G32" s="1">
        <f t="shared" si="2"/>
        <v>3.2493204588807814</v>
      </c>
      <c r="H32" s="1">
        <f t="shared" si="3"/>
        <v>3.2493204588807814</v>
      </c>
      <c r="M32" s="1">
        <f t="shared" si="6"/>
        <v>435.76480391136806</v>
      </c>
      <c r="N32" s="1">
        <f t="shared" si="4"/>
        <v>435.76480391136806</v>
      </c>
      <c r="O32" s="1">
        <f t="shared" si="7"/>
        <v>-1.1762540061148503</v>
      </c>
    </row>
    <row r="33" spans="1:15" ht="15" x14ac:dyDescent="0.2">
      <c r="A33" s="21">
        <v>-69</v>
      </c>
      <c r="B33" s="22">
        <v>193.62</v>
      </c>
      <c r="C33" s="23">
        <v>3.3825191959798975</v>
      </c>
      <c r="D33" s="1">
        <f t="shared" si="5"/>
        <v>3.2493204588807814</v>
      </c>
      <c r="E33" s="1">
        <f t="shared" si="0"/>
        <v>0.52924026992139406</v>
      </c>
      <c r="F33" s="1">
        <f t="shared" si="1"/>
        <v>2.2869502157875488</v>
      </c>
      <c r="G33" s="1">
        <f t="shared" si="2"/>
        <v>3.327731410687726</v>
      </c>
      <c r="H33" s="1">
        <f t="shared" si="3"/>
        <v>3.327731410687726</v>
      </c>
      <c r="M33" s="1">
        <f t="shared" si="6"/>
        <v>438.08975086641561</v>
      </c>
      <c r="N33" s="1">
        <f t="shared" si="4"/>
        <v>438.08975086641561</v>
      </c>
      <c r="O33" s="1">
        <f t="shared" si="7"/>
        <v>-1.2046387706689554</v>
      </c>
    </row>
    <row r="34" spans="1:15" ht="15" x14ac:dyDescent="0.2">
      <c r="A34" s="21">
        <v>-68</v>
      </c>
      <c r="B34" s="22">
        <v>190.02</v>
      </c>
      <c r="C34" s="23">
        <v>3.3641099974874367</v>
      </c>
      <c r="D34" s="1">
        <f t="shared" si="5"/>
        <v>3.327731410687726</v>
      </c>
      <c r="E34" s="1">
        <f t="shared" si="0"/>
        <v>0.52687018763741167</v>
      </c>
      <c r="F34" s="1">
        <f t="shared" si="1"/>
        <v>2.2787993137555556</v>
      </c>
      <c r="G34" s="1">
        <f t="shared" si="2"/>
        <v>3.4095892910093135</v>
      </c>
      <c r="H34" s="1">
        <f t="shared" si="3"/>
        <v>3.4095892910093135</v>
      </c>
      <c r="M34" s="1">
        <f t="shared" si="6"/>
        <v>440.52036782221836</v>
      </c>
      <c r="N34" s="1">
        <f t="shared" si="4"/>
        <v>440.52036782221836</v>
      </c>
      <c r="O34" s="1">
        <f t="shared" si="7"/>
        <v>-1.2274521447633548</v>
      </c>
    </row>
    <row r="35" spans="1:15" ht="15" x14ac:dyDescent="0.2">
      <c r="A35" s="21">
        <v>-67</v>
      </c>
      <c r="B35" s="22">
        <v>186.42</v>
      </c>
      <c r="C35" s="23">
        <v>3.5414086432160743</v>
      </c>
      <c r="D35" s="1">
        <f t="shared" si="5"/>
        <v>3.4095892910093135</v>
      </c>
      <c r="E35" s="1">
        <f t="shared" si="0"/>
        <v>0.54917604289880428</v>
      </c>
      <c r="F35" s="1">
        <f t="shared" si="1"/>
        <v>2.2704925036386179</v>
      </c>
      <c r="G35" s="1">
        <f t="shared" si="2"/>
        <v>3.4948737937565459</v>
      </c>
      <c r="H35" s="1">
        <f t="shared" si="3"/>
        <v>3.4948737937565459</v>
      </c>
      <c r="M35" s="1">
        <f t="shared" si="6"/>
        <v>442.98458301625561</v>
      </c>
      <c r="N35" s="1">
        <f t="shared" si="4"/>
        <v>442.98458301625561</v>
      </c>
      <c r="O35" s="1">
        <f t="shared" si="7"/>
        <v>-1.2581545657523587</v>
      </c>
    </row>
    <row r="36" spans="1:15" ht="15" x14ac:dyDescent="0.2">
      <c r="A36" s="21">
        <v>-66</v>
      </c>
      <c r="B36" s="22">
        <v>182.83</v>
      </c>
      <c r="C36" s="23">
        <v>3.5346633668341636</v>
      </c>
      <c r="D36" s="1">
        <f t="shared" si="5"/>
        <v>3.4948737937565459</v>
      </c>
      <c r="E36" s="1">
        <f t="shared" si="0"/>
        <v>0.54834805890013072</v>
      </c>
      <c r="F36" s="1">
        <f t="shared" si="1"/>
        <v>2.2620474592614253</v>
      </c>
      <c r="G36" s="1">
        <f t="shared" si="2"/>
        <v>3.583539076301439</v>
      </c>
      <c r="H36" s="1">
        <f t="shared" si="3"/>
        <v>3.583539076301439</v>
      </c>
      <c r="M36" s="1">
        <f t="shared" si="6"/>
        <v>445.47590101628492</v>
      </c>
      <c r="N36" s="1">
        <f t="shared" si="4"/>
        <v>445.47590101628492</v>
      </c>
      <c r="O36" s="1">
        <f t="shared" si="7"/>
        <v>-1.286490528392211</v>
      </c>
    </row>
    <row r="37" spans="1:15" ht="15" x14ac:dyDescent="0.2">
      <c r="A37" s="21">
        <v>-65</v>
      </c>
      <c r="B37" s="22">
        <v>179.26</v>
      </c>
      <c r="C37" s="23">
        <v>3.7131611557788884</v>
      </c>
      <c r="D37" s="1">
        <f t="shared" si="5"/>
        <v>3.583539076301439</v>
      </c>
      <c r="E37" s="1">
        <f t="shared" si="0"/>
        <v>0.56974379855195212</v>
      </c>
      <c r="F37" s="1">
        <f t="shared" si="1"/>
        <v>2.2534833920870145</v>
      </c>
      <c r="G37" s="1">
        <f t="shared" si="2"/>
        <v>3.6760403622472602</v>
      </c>
      <c r="H37" s="1">
        <f t="shared" si="3"/>
        <v>3.6760403622472602</v>
      </c>
      <c r="M37" s="1">
        <f t="shared" si="6"/>
        <v>448.05184952601167</v>
      </c>
      <c r="N37" s="1">
        <f t="shared" si="4"/>
        <v>448.05184952601167</v>
      </c>
      <c r="O37" s="1">
        <f t="shared" si="7"/>
        <v>-1.3123464093222799</v>
      </c>
    </row>
    <row r="38" spans="1:15" ht="15" x14ac:dyDescent="0.2">
      <c r="A38" s="21">
        <v>-64</v>
      </c>
      <c r="B38" s="22">
        <v>175.7</v>
      </c>
      <c r="C38" s="23">
        <v>3.7346293467336626</v>
      </c>
      <c r="D38" s="1">
        <f t="shared" si="5"/>
        <v>3.6760403622472602</v>
      </c>
      <c r="E38" s="1">
        <f t="shared" si="0"/>
        <v>0.57224750557415205</v>
      </c>
      <c r="F38" s="1">
        <f t="shared" si="1"/>
        <v>2.2447717614952949</v>
      </c>
      <c r="G38" s="1">
        <f t="shared" si="2"/>
        <v>3.7723403198980363</v>
      </c>
      <c r="H38" s="1">
        <f t="shared" si="3"/>
        <v>3.7723403198980363</v>
      </c>
      <c r="M38" s="1">
        <f t="shared" si="6"/>
        <v>450.65815887882962</v>
      </c>
      <c r="N38" s="1">
        <f t="shared" si="4"/>
        <v>450.65815887882962</v>
      </c>
      <c r="O38" s="1">
        <f t="shared" si="7"/>
        <v>-1.342953153883701</v>
      </c>
    </row>
    <row r="39" spans="1:15" ht="15" x14ac:dyDescent="0.2">
      <c r="A39" s="21">
        <v>-63</v>
      </c>
      <c r="B39" s="22">
        <v>172.16</v>
      </c>
      <c r="C39" s="23">
        <v>3.910046331658287</v>
      </c>
      <c r="D39" s="1">
        <f t="shared" si="5"/>
        <v>3.7723403198980363</v>
      </c>
      <c r="E39" s="1">
        <f t="shared" si="0"/>
        <v>0.59218190355042355</v>
      </c>
      <c r="F39" s="1">
        <f t="shared" si="1"/>
        <v>2.2359322539862951</v>
      </c>
      <c r="G39" s="1">
        <f t="shared" si="2"/>
        <v>3.8729516917173772</v>
      </c>
      <c r="H39" s="1">
        <f t="shared" si="3"/>
        <v>3.8729516917173772</v>
      </c>
      <c r="M39" s="1">
        <f t="shared" si="6"/>
        <v>453.3555586550313</v>
      </c>
      <c r="N39" s="1">
        <f t="shared" si="4"/>
        <v>453.3555586550313</v>
      </c>
      <c r="O39" s="1">
        <f t="shared" si="7"/>
        <v>-1.371024898867945</v>
      </c>
    </row>
    <row r="40" spans="1:15" ht="15" x14ac:dyDescent="0.2">
      <c r="A40" s="21">
        <v>-62</v>
      </c>
      <c r="B40" s="22">
        <v>168.63</v>
      </c>
      <c r="C40" s="23">
        <v>3.9830366331658249</v>
      </c>
      <c r="D40" s="1">
        <f t="shared" si="5"/>
        <v>3.8729516917173772</v>
      </c>
      <c r="E40" s="1">
        <f t="shared" si="0"/>
        <v>0.60021430076248128</v>
      </c>
      <c r="F40" s="1">
        <f t="shared" si="1"/>
        <v>2.2269348400126003</v>
      </c>
      <c r="G40" s="1">
        <f t="shared" si="2"/>
        <v>3.9778490698949347</v>
      </c>
      <c r="H40" s="1">
        <f t="shared" si="3"/>
        <v>3.9778490698949347</v>
      </c>
      <c r="M40" s="1">
        <f t="shared" si="6"/>
        <v>456.08706128411569</v>
      </c>
      <c r="N40" s="1">
        <f t="shared" si="4"/>
        <v>456.08706128411569</v>
      </c>
      <c r="O40" s="1">
        <f t="shared" si="7"/>
        <v>-1.4041807216729181</v>
      </c>
    </row>
    <row r="41" spans="1:15" ht="15" x14ac:dyDescent="0.2">
      <c r="A41" s="21">
        <v>-61</v>
      </c>
      <c r="B41" s="22">
        <v>165.12</v>
      </c>
      <c r="C41" s="23">
        <v>4.1437611557788898</v>
      </c>
      <c r="D41" s="1">
        <f t="shared" si="5"/>
        <v>3.9778490698949347</v>
      </c>
      <c r="E41" s="1">
        <f t="shared" si="0"/>
        <v>0.61739471495227316</v>
      </c>
      <c r="F41" s="1">
        <f t="shared" si="1"/>
        <v>2.2177996799471171</v>
      </c>
      <c r="G41" s="1">
        <f t="shared" si="2"/>
        <v>4.0872916457233108</v>
      </c>
      <c r="H41" s="1">
        <f t="shared" si="3"/>
        <v>4.0872916457233108</v>
      </c>
      <c r="M41" s="1">
        <f t="shared" si="6"/>
        <v>458.88083364394089</v>
      </c>
      <c r="N41" s="1">
        <f t="shared" si="4"/>
        <v>458.88083364394089</v>
      </c>
      <c r="O41" s="1">
        <f t="shared" si="7"/>
        <v>-1.4346393676488816</v>
      </c>
    </row>
    <row r="42" spans="1:15" ht="15" x14ac:dyDescent="0.2">
      <c r="A42" s="21">
        <v>-60</v>
      </c>
      <c r="B42" s="22">
        <v>161.63</v>
      </c>
      <c r="C42" s="23">
        <v>4.2198311055276365</v>
      </c>
      <c r="D42" s="1">
        <f t="shared" si="5"/>
        <v>4.0872916457233108</v>
      </c>
      <c r="E42" s="1">
        <f t="shared" si="0"/>
        <v>0.6252950691120932</v>
      </c>
      <c r="F42" s="1">
        <f t="shared" si="1"/>
        <v>2.2085219729314334</v>
      </c>
      <c r="G42" s="1">
        <f t="shared" si="2"/>
        <v>4.2015592505247641</v>
      </c>
      <c r="H42" s="1">
        <f t="shared" si="3"/>
        <v>4.2015592505247641</v>
      </c>
      <c r="M42" s="1">
        <f t="shared" si="6"/>
        <v>461.73955109831797</v>
      </c>
      <c r="N42" s="1">
        <f t="shared" si="4"/>
        <v>461.73955109831797</v>
      </c>
      <c r="O42" s="1">
        <f t="shared" si="7"/>
        <v>-1.4663441784331464</v>
      </c>
    </row>
    <row r="43" spans="1:15" ht="15" x14ac:dyDescent="0.2">
      <c r="A43" s="21">
        <v>-59</v>
      </c>
      <c r="B43" s="22">
        <v>158.16</v>
      </c>
      <c r="C43" s="23">
        <v>4.3682772361809068</v>
      </c>
      <c r="D43" s="1">
        <f t="shared" si="5"/>
        <v>4.2015592505247641</v>
      </c>
      <c r="E43" s="1">
        <f t="shared" si="0"/>
        <v>0.64031019341526185</v>
      </c>
      <c r="F43" s="1">
        <f t="shared" si="1"/>
        <v>2.199096656305616</v>
      </c>
      <c r="G43" s="1">
        <f t="shared" si="2"/>
        <v>4.3205995981008263</v>
      </c>
      <c r="H43" s="1">
        <f t="shared" si="3"/>
        <v>4.3205995981008263</v>
      </c>
      <c r="M43" s="1">
        <f t="shared" si="6"/>
        <v>464.62790377342537</v>
      </c>
      <c r="N43" s="1">
        <f t="shared" si="4"/>
        <v>464.62790377342537</v>
      </c>
      <c r="O43" s="1">
        <f t="shared" si="7"/>
        <v>-1.4992480605409833</v>
      </c>
    </row>
    <row r="44" spans="1:15" ht="15" x14ac:dyDescent="0.2">
      <c r="A44" s="21">
        <v>-58</v>
      </c>
      <c r="B44" s="22">
        <v>154.72</v>
      </c>
      <c r="C44" s="23">
        <v>4.4492450753768864</v>
      </c>
      <c r="D44" s="1">
        <f t="shared" si="5"/>
        <v>4.3205995981008263</v>
      </c>
      <c r="E44" s="1">
        <f t="shared" si="0"/>
        <v>0.64828632841660605</v>
      </c>
      <c r="F44" s="1">
        <f t="shared" si="1"/>
        <v>2.1895464567389267</v>
      </c>
      <c r="G44" s="1">
        <f t="shared" si="2"/>
        <v>4.4450580413112881</v>
      </c>
      <c r="H44" s="1">
        <f t="shared" si="3"/>
        <v>4.4450580413112881</v>
      </c>
      <c r="M44" s="1">
        <f t="shared" si="6"/>
        <v>467.61507548873209</v>
      </c>
      <c r="N44" s="1">
        <f t="shared" si="4"/>
        <v>467.61507548873209</v>
      </c>
      <c r="O44" s="1">
        <f t="shared" si="7"/>
        <v>-1.5290999662110745</v>
      </c>
    </row>
    <row r="45" spans="1:15" ht="15" x14ac:dyDescent="0.2">
      <c r="A45" s="21">
        <v>-57</v>
      </c>
      <c r="B45" s="22">
        <v>151.30000000000001</v>
      </c>
      <c r="C45" s="23">
        <v>4.6302151758793997</v>
      </c>
      <c r="D45" s="1">
        <f t="shared" si="5"/>
        <v>4.4450580413112881</v>
      </c>
      <c r="E45" s="1">
        <f t="shared" si="0"/>
        <v>0.66560117406884423</v>
      </c>
      <c r="F45" s="1">
        <f t="shared" si="1"/>
        <v>2.1798389280231869</v>
      </c>
      <c r="G45" s="1">
        <f t="shared" si="2"/>
        <v>4.5752858128831368</v>
      </c>
      <c r="H45" s="1">
        <f t="shared" si="3"/>
        <v>4.5752858128831368</v>
      </c>
      <c r="M45" s="1">
        <f t="shared" si="6"/>
        <v>470.6756903344604</v>
      </c>
      <c r="N45" s="1">
        <f t="shared" si="4"/>
        <v>470.6756903344604</v>
      </c>
      <c r="O45" s="1">
        <f t="shared" si="7"/>
        <v>-1.5647477480060286</v>
      </c>
    </row>
    <row r="46" spans="1:15" ht="15" x14ac:dyDescent="0.2">
      <c r="A46" s="21">
        <v>-56</v>
      </c>
      <c r="B46" s="22">
        <v>147.9</v>
      </c>
      <c r="C46" s="23">
        <v>4.7191703492462338</v>
      </c>
      <c r="D46" s="1">
        <f t="shared" si="5"/>
        <v>4.5752858128831368</v>
      </c>
      <c r="E46" s="1">
        <f t="shared" si="0"/>
        <v>0.67386565447843338</v>
      </c>
      <c r="F46" s="1">
        <f t="shared" si="1"/>
        <v>2.1699681739968923</v>
      </c>
      <c r="G46" s="1">
        <f t="shared" si="2"/>
        <v>4.7112500144589617</v>
      </c>
      <c r="H46" s="1">
        <f t="shared" si="3"/>
        <v>4.7112500144589617</v>
      </c>
      <c r="M46" s="1">
        <f t="shared" si="6"/>
        <v>473.77150540126718</v>
      </c>
      <c r="N46" s="1">
        <f t="shared" si="4"/>
        <v>473.77150540126718</v>
      </c>
      <c r="O46" s="1">
        <f t="shared" si="7"/>
        <v>-1.6018250049160476</v>
      </c>
    </row>
    <row r="47" spans="1:15" ht="15" x14ac:dyDescent="0.2">
      <c r="A47" s="21">
        <v>-55</v>
      </c>
      <c r="B47" s="22">
        <v>144.53</v>
      </c>
      <c r="C47" s="23">
        <v>4.8731360301507562</v>
      </c>
      <c r="D47" s="1">
        <f t="shared" si="5"/>
        <v>4.7112500144589617</v>
      </c>
      <c r="E47" s="1">
        <f t="shared" si="0"/>
        <v>0.68780853457425373</v>
      </c>
      <c r="F47" s="1">
        <f t="shared" si="1"/>
        <v>2.1599580026785188</v>
      </c>
      <c r="G47" s="1">
        <f t="shared" si="2"/>
        <v>4.8532972422097007</v>
      </c>
      <c r="H47" s="1">
        <f t="shared" si="3"/>
        <v>4.8532972422097007</v>
      </c>
      <c r="M47" s="1">
        <f t="shared" si="6"/>
        <v>476.93534047672136</v>
      </c>
      <c r="N47" s="1">
        <f t="shared" si="4"/>
        <v>476.93534047672136</v>
      </c>
      <c r="O47" s="1">
        <f t="shared" si="7"/>
        <v>-1.6355611706246773</v>
      </c>
    </row>
    <row r="48" spans="1:15" ht="15" x14ac:dyDescent="0.2">
      <c r="A48" s="21">
        <v>-54</v>
      </c>
      <c r="B48" s="22">
        <v>141.19</v>
      </c>
      <c r="C48" s="23">
        <v>4.9909058291457313</v>
      </c>
      <c r="D48" s="1">
        <f t="shared" si="5"/>
        <v>4.8532972422097007</v>
      </c>
      <c r="E48" s="1">
        <f t="shared" si="0"/>
        <v>0.69817937546255537</v>
      </c>
      <c r="F48" s="1">
        <f t="shared" si="1"/>
        <v>2.1498039382270222</v>
      </c>
      <c r="G48" s="1">
        <f t="shared" si="2"/>
        <v>5.0013403249222836</v>
      </c>
      <c r="H48" s="1">
        <f t="shared" si="3"/>
        <v>5.0013403249222836</v>
      </c>
      <c r="M48" s="1">
        <f t="shared" si="6"/>
        <v>480.12570425705434</v>
      </c>
      <c r="N48" s="1">
        <f t="shared" si="4"/>
        <v>480.12570425705434</v>
      </c>
      <c r="O48" s="1">
        <f t="shared" si="7"/>
        <v>-1.6704476685240455</v>
      </c>
    </row>
    <row r="49" spans="1:15" ht="15" x14ac:dyDescent="0.2">
      <c r="A49" s="21">
        <v>-53</v>
      </c>
      <c r="B49" s="22">
        <v>137.88999999999999</v>
      </c>
      <c r="C49" s="23">
        <v>5.1767634673366842</v>
      </c>
      <c r="D49" s="1">
        <f t="shared" si="5"/>
        <v>5.0013403249222836</v>
      </c>
      <c r="E49" s="1">
        <f t="shared" si="0"/>
        <v>0.71405832198837638</v>
      </c>
      <c r="F49" s="1">
        <f t="shared" si="1"/>
        <v>2.1395327715979393</v>
      </c>
      <c r="G49" s="1">
        <f t="shared" si="2"/>
        <v>5.1566784780164561</v>
      </c>
      <c r="H49" s="1">
        <f t="shared" si="3"/>
        <v>5.1566784780164561</v>
      </c>
      <c r="M49" s="1">
        <f t="shared" si="6"/>
        <v>483.46766863520918</v>
      </c>
      <c r="N49" s="1">
        <f t="shared" si="4"/>
        <v>483.46766863520918</v>
      </c>
      <c r="O49" s="1">
        <f t="shared" si="7"/>
        <v>-1.70170389774543</v>
      </c>
    </row>
    <row r="50" spans="1:15" ht="15" x14ac:dyDescent="0.2">
      <c r="A50" s="21">
        <v>-52</v>
      </c>
      <c r="B50" s="22">
        <v>134.61000000000001</v>
      </c>
      <c r="C50" s="23">
        <v>5.3000587437185915</v>
      </c>
      <c r="D50" s="1">
        <f t="shared" si="5"/>
        <v>5.1566784780164561</v>
      </c>
      <c r="E50" s="1">
        <f t="shared" si="0"/>
        <v>0.72428068317276029</v>
      </c>
      <c r="F50" s="1">
        <f t="shared" si="1"/>
        <v>2.1290773242527368</v>
      </c>
      <c r="G50" s="1">
        <f t="shared" si="2"/>
        <v>5.3187964743604823</v>
      </c>
      <c r="H50" s="1">
        <f t="shared" si="3"/>
        <v>5.3187964743604823</v>
      </c>
      <c r="M50" s="1">
        <f t="shared" si="6"/>
        <v>486.80531084528644</v>
      </c>
      <c r="N50" s="1">
        <f t="shared" si="4"/>
        <v>486.80531084528644</v>
      </c>
      <c r="O50" s="1">
        <f t="shared" si="7"/>
        <v>-1.7445652435902288</v>
      </c>
    </row>
    <row r="51" spans="1:15" ht="15" x14ac:dyDescent="0.2">
      <c r="A51" s="21">
        <v>-51</v>
      </c>
      <c r="B51" s="22">
        <v>131.37</v>
      </c>
      <c r="C51" s="23">
        <v>5.5190479195979902</v>
      </c>
      <c r="D51" s="1">
        <f t="shared" si="5"/>
        <v>5.3187964743604823</v>
      </c>
      <c r="E51" s="1">
        <f t="shared" si="0"/>
        <v>0.74186416488001883</v>
      </c>
      <c r="F51" s="1">
        <f t="shared" si="1"/>
        <v>2.1184961999117879</v>
      </c>
      <c r="G51" s="1">
        <f t="shared" si="2"/>
        <v>5.4886210203402399</v>
      </c>
      <c r="H51" s="1">
        <f t="shared" si="3"/>
        <v>5.4886210203402399</v>
      </c>
      <c r="M51" s="1">
        <f t="shared" si="6"/>
        <v>490.25728471695055</v>
      </c>
      <c r="N51" s="1">
        <f t="shared" si="4"/>
        <v>490.25728471695055</v>
      </c>
      <c r="O51" s="1">
        <f t="shared" si="7"/>
        <v>-1.7783132105902393</v>
      </c>
    </row>
    <row r="52" spans="1:15" ht="15" x14ac:dyDescent="0.2">
      <c r="A52" s="21">
        <v>-50</v>
      </c>
      <c r="B52" s="22">
        <v>128.16</v>
      </c>
      <c r="C52" s="23">
        <v>5.6460251030150763</v>
      </c>
      <c r="D52" s="1">
        <f t="shared" si="5"/>
        <v>5.4886210203402399</v>
      </c>
      <c r="E52" s="1">
        <f t="shared" si="0"/>
        <v>0.7517428047490321</v>
      </c>
      <c r="F52" s="1">
        <f t="shared" si="1"/>
        <v>2.1077524987401626</v>
      </c>
      <c r="G52" s="1">
        <f t="shared" si="2"/>
        <v>5.6660808355715639</v>
      </c>
      <c r="H52" s="1">
        <f t="shared" si="3"/>
        <v>5.6660808355715639</v>
      </c>
      <c r="M52" s="1">
        <f t="shared" si="6"/>
        <v>493.74177723437498</v>
      </c>
      <c r="N52" s="1">
        <f t="shared" si="4"/>
        <v>493.74177723437498</v>
      </c>
      <c r="O52" s="1">
        <f t="shared" si="7"/>
        <v>-1.8188119482184824</v>
      </c>
    </row>
    <row r="53" spans="1:15" ht="15" x14ac:dyDescent="0.2">
      <c r="A53" s="21">
        <v>-49</v>
      </c>
      <c r="B53" s="22">
        <v>124.99</v>
      </c>
      <c r="C53" s="23">
        <v>5.8564269396984923</v>
      </c>
      <c r="D53" s="1">
        <f t="shared" si="5"/>
        <v>5.6660808355715639</v>
      </c>
      <c r="E53" s="1">
        <f t="shared" si="0"/>
        <v>0.76763272973005348</v>
      </c>
      <c r="F53" s="1">
        <f t="shared" si="1"/>
        <v>2.0968752680596876</v>
      </c>
      <c r="G53" s="1">
        <f t="shared" si="2"/>
        <v>5.8522309129136474</v>
      </c>
      <c r="H53" s="1">
        <f t="shared" si="3"/>
        <v>5.8522309129136474</v>
      </c>
      <c r="M53" s="1">
        <f t="shared" si="6"/>
        <v>497.349096143819</v>
      </c>
      <c r="N53" s="1">
        <f t="shared" si="4"/>
        <v>497.349096143819</v>
      </c>
      <c r="O53" s="1">
        <f t="shared" si="7"/>
        <v>-1.8551571993936173</v>
      </c>
    </row>
    <row r="54" spans="1:15" ht="15" x14ac:dyDescent="0.2">
      <c r="A54" s="21">
        <v>-48</v>
      </c>
      <c r="B54" s="22">
        <v>121.85</v>
      </c>
      <c r="C54" s="23">
        <v>6.0140746356783925</v>
      </c>
      <c r="D54" s="1">
        <f t="shared" si="5"/>
        <v>5.8522309129136474</v>
      </c>
      <c r="E54" s="1">
        <f t="shared" si="0"/>
        <v>0.77916881346555411</v>
      </c>
      <c r="F54" s="1">
        <f t="shared" si="1"/>
        <v>2.085825533520743</v>
      </c>
      <c r="G54" s="1">
        <f t="shared" si="2"/>
        <v>6.0463644228284377</v>
      </c>
      <c r="H54" s="1">
        <f t="shared" si="3"/>
        <v>6.0463644228284377</v>
      </c>
      <c r="M54" s="1">
        <f t="shared" si="6"/>
        <v>500.93856088950071</v>
      </c>
      <c r="N54" s="1">
        <f t="shared" si="4"/>
        <v>500.93856088950071</v>
      </c>
      <c r="O54" s="1">
        <f t="shared" si="7"/>
        <v>-1.8985584287681379</v>
      </c>
    </row>
    <row r="55" spans="1:15" ht="15" x14ac:dyDescent="0.2">
      <c r="A55" s="21">
        <v>-47</v>
      </c>
      <c r="B55" s="22">
        <v>118.76</v>
      </c>
      <c r="C55" s="23">
        <v>6.2594421658291459</v>
      </c>
      <c r="D55" s="1">
        <f t="shared" si="5"/>
        <v>6.0463644228284377</v>
      </c>
      <c r="E55" s="1">
        <f t="shared" si="0"/>
        <v>0.79653563111824854</v>
      </c>
      <c r="F55" s="1">
        <f t="shared" si="1"/>
        <v>2.0746701889240069</v>
      </c>
      <c r="G55" s="1">
        <f t="shared" si="2"/>
        <v>6.2502553662398084</v>
      </c>
      <c r="H55" s="1">
        <f t="shared" si="3"/>
        <v>6.2502553662398084</v>
      </c>
      <c r="M55" s="1">
        <f t="shared" si="6"/>
        <v>504.69913647394981</v>
      </c>
      <c r="N55" s="1">
        <f t="shared" si="4"/>
        <v>504.69913647394981</v>
      </c>
      <c r="O55" s="1">
        <f t="shared" si="7"/>
        <v>-1.9313289081680918</v>
      </c>
    </row>
    <row r="56" spans="1:15" ht="15" x14ac:dyDescent="0.2">
      <c r="A56" s="21">
        <v>-46</v>
      </c>
      <c r="B56" s="22">
        <v>115.7</v>
      </c>
      <c r="C56" s="23">
        <v>6.4146366809045228</v>
      </c>
      <c r="D56" s="1">
        <f t="shared" si="5"/>
        <v>6.2502553662398084</v>
      </c>
      <c r="E56" s="1">
        <f t="shared" si="0"/>
        <v>0.80717206336929181</v>
      </c>
      <c r="F56" s="1">
        <f t="shared" si="1"/>
        <v>2.0633333589517497</v>
      </c>
      <c r="G56" s="1">
        <f t="shared" si="2"/>
        <v>6.463122988597795</v>
      </c>
      <c r="H56" s="1">
        <f t="shared" si="3"/>
        <v>6.463122988597795</v>
      </c>
      <c r="M56" s="1">
        <f t="shared" si="6"/>
        <v>508.44079646497221</v>
      </c>
      <c r="N56" s="1">
        <f t="shared" si="4"/>
        <v>508.44079646497221</v>
      </c>
      <c r="O56" s="1">
        <f t="shared" si="7"/>
        <v>-1.9777156345109259</v>
      </c>
    </row>
    <row r="57" spans="1:15" ht="15" x14ac:dyDescent="0.2">
      <c r="A57" s="21">
        <v>-45</v>
      </c>
      <c r="B57" s="22">
        <v>112.69</v>
      </c>
      <c r="C57" s="23">
        <v>6.6722722512562811</v>
      </c>
      <c r="D57" s="1">
        <f t="shared" si="5"/>
        <v>6.463122988597795</v>
      </c>
      <c r="E57" s="1">
        <f t="shared" si="0"/>
        <v>0.82427375867375041</v>
      </c>
      <c r="F57" s="1">
        <f t="shared" si="1"/>
        <v>2.0518853788898719</v>
      </c>
      <c r="G57" s="1">
        <f t="shared" si="2"/>
        <v>6.6862049793444402</v>
      </c>
      <c r="H57" s="1">
        <f t="shared" si="3"/>
        <v>6.6862049793444402</v>
      </c>
      <c r="M57" s="1">
        <f t="shared" si="6"/>
        <v>512.30627648638517</v>
      </c>
      <c r="N57" s="1">
        <f t="shared" si="4"/>
        <v>512.30627648638517</v>
      </c>
      <c r="O57" s="1">
        <f t="shared" si="7"/>
        <v>-2.0125476987826856</v>
      </c>
    </row>
    <row r="58" spans="1:15" ht="15" x14ac:dyDescent="0.2">
      <c r="A58" s="21">
        <v>-44</v>
      </c>
      <c r="B58" s="22">
        <v>109.72</v>
      </c>
      <c r="C58" s="23">
        <v>6.8630467336683436</v>
      </c>
      <c r="D58" s="1">
        <f t="shared" si="5"/>
        <v>6.6862049793444402</v>
      </c>
      <c r="E58" s="1">
        <f t="shared" si="0"/>
        <v>0.83651695621329669</v>
      </c>
      <c r="F58" s="1">
        <f t="shared" si="1"/>
        <v>2.0402857989324916</v>
      </c>
      <c r="G58" s="1">
        <f t="shared" si="2"/>
        <v>6.9193136529522121</v>
      </c>
      <c r="H58" s="1">
        <f t="shared" si="3"/>
        <v>6.9193136529522121</v>
      </c>
      <c r="M58" s="1">
        <f t="shared" si="6"/>
        <v>516.19456514687238</v>
      </c>
      <c r="N58" s="1">
        <f t="shared" si="4"/>
        <v>516.19456514687238</v>
      </c>
      <c r="O58" s="1">
        <f t="shared" si="7"/>
        <v>-2.0550361549268024</v>
      </c>
    </row>
    <row r="59" spans="1:15" ht="15" x14ac:dyDescent="0.2">
      <c r="A59" s="21">
        <v>-43</v>
      </c>
      <c r="B59" s="22">
        <v>106.8</v>
      </c>
      <c r="C59" s="23">
        <v>7.1642503015075372</v>
      </c>
      <c r="D59" s="1">
        <f t="shared" si="5"/>
        <v>6.9193136529522121</v>
      </c>
      <c r="E59" s="1">
        <f t="shared" si="0"/>
        <v>0.8551707506365942</v>
      </c>
      <c r="F59" s="1">
        <f t="shared" si="1"/>
        <v>2.0285712526925375</v>
      </c>
      <c r="G59" s="1">
        <f t="shared" si="2"/>
        <v>7.1638509149702152</v>
      </c>
      <c r="H59" s="1">
        <f t="shared" si="3"/>
        <v>7.1638509149702152</v>
      </c>
      <c r="M59" s="1">
        <f t="shared" si="6"/>
        <v>520.21443999317353</v>
      </c>
      <c r="N59" s="1">
        <f t="shared" si="4"/>
        <v>520.21443999317353</v>
      </c>
      <c r="O59" s="1">
        <f t="shared" si="7"/>
        <v>-2.091844467171307</v>
      </c>
    </row>
    <row r="60" spans="1:15" ht="15" x14ac:dyDescent="0.2">
      <c r="A60" s="21">
        <v>-42</v>
      </c>
      <c r="B60" s="22">
        <v>103.92</v>
      </c>
      <c r="C60" s="23">
        <v>7.347047788944721</v>
      </c>
      <c r="D60" s="1">
        <f t="shared" si="5"/>
        <v>7.1638509149702152</v>
      </c>
      <c r="E60" s="1">
        <f t="shared" si="0"/>
        <v>0.86611286472629967</v>
      </c>
      <c r="F60" s="1">
        <f t="shared" si="1"/>
        <v>2.0166991380649715</v>
      </c>
      <c r="G60" s="1">
        <f t="shared" si="2"/>
        <v>7.4196091902700418</v>
      </c>
      <c r="H60" s="1">
        <f t="shared" si="3"/>
        <v>7.4196091902700418</v>
      </c>
      <c r="M60" s="1">
        <f t="shared" si="6"/>
        <v>524.25765387823571</v>
      </c>
      <c r="N60" s="1">
        <f t="shared" si="4"/>
        <v>524.25765387823571</v>
      </c>
      <c r="O60" s="1">
        <f t="shared" si="7"/>
        <v>-2.1368474467977614</v>
      </c>
    </row>
    <row r="61" spans="1:15" ht="15" x14ac:dyDescent="0.2">
      <c r="A61" s="21">
        <v>-41</v>
      </c>
      <c r="B61" s="22">
        <v>101.09</v>
      </c>
      <c r="C61" s="23">
        <v>7.6801029145728625</v>
      </c>
      <c r="D61" s="1">
        <f t="shared" si="5"/>
        <v>7.4196091902700418</v>
      </c>
      <c r="E61" s="1">
        <f t="shared" si="0"/>
        <v>0.88536703968406916</v>
      </c>
      <c r="F61" s="1">
        <f t="shared" si="1"/>
        <v>2.0047081965443363</v>
      </c>
      <c r="G61" s="1">
        <f t="shared" si="2"/>
        <v>7.6881801250046564</v>
      </c>
      <c r="H61" s="1">
        <f t="shared" si="3"/>
        <v>7.6881801250046564</v>
      </c>
      <c r="M61" s="1">
        <f t="shared" si="6"/>
        <v>528.44081955221054</v>
      </c>
      <c r="N61" s="1">
        <f t="shared" si="4"/>
        <v>528.44081955221054</v>
      </c>
      <c r="O61" s="1">
        <f t="shared" si="7"/>
        <v>-2.1757549753763166</v>
      </c>
    </row>
    <row r="62" spans="1:15" ht="15" x14ac:dyDescent="0.2">
      <c r="A62" s="21">
        <v>-40</v>
      </c>
      <c r="B62" s="22">
        <v>98.3</v>
      </c>
      <c r="C62" s="23">
        <v>7.9027757286432108</v>
      </c>
      <c r="D62" s="1">
        <f t="shared" si="5"/>
        <v>7.6881801250046564</v>
      </c>
      <c r="E62" s="1">
        <f t="shared" si="0"/>
        <v>0.89777965735429055</v>
      </c>
      <c r="F62" s="1">
        <f t="shared" si="1"/>
        <v>1.9925535178321356</v>
      </c>
      <c r="G62" s="1">
        <f t="shared" si="2"/>
        <v>7.9682732603573543</v>
      </c>
      <c r="H62" s="1">
        <f t="shared" si="3"/>
        <v>7.9682732603573543</v>
      </c>
      <c r="M62" s="1">
        <f t="shared" si="6"/>
        <v>532.57692782000584</v>
      </c>
      <c r="N62" s="1">
        <f t="shared" si="4"/>
        <v>532.57692782000584</v>
      </c>
      <c r="O62" s="1">
        <f t="shared" si="7"/>
        <v>-2.2231482396397171</v>
      </c>
    </row>
    <row r="63" spans="1:15" ht="15" x14ac:dyDescent="0.2">
      <c r="A63" s="21">
        <v>-39</v>
      </c>
      <c r="B63" s="22">
        <v>95.57</v>
      </c>
      <c r="C63" s="23">
        <v>8.2720683417085468</v>
      </c>
      <c r="D63" s="1">
        <f t="shared" si="5"/>
        <v>7.9682732603573543</v>
      </c>
      <c r="E63" s="1">
        <f t="shared" si="0"/>
        <v>0.91761411379439095</v>
      </c>
      <c r="F63" s="1">
        <f t="shared" si="1"/>
        <v>1.9803215860087564</v>
      </c>
      <c r="G63" s="1">
        <f t="shared" si="2"/>
        <v>8.2614870580212365</v>
      </c>
      <c r="H63" s="1">
        <f t="shared" si="3"/>
        <v>8.2614870580212365</v>
      </c>
      <c r="M63" s="1">
        <f t="shared" si="6"/>
        <v>536.83945150190914</v>
      </c>
      <c r="N63" s="1">
        <f t="shared" si="4"/>
        <v>536.83945150190914</v>
      </c>
      <c r="O63" s="1">
        <f t="shared" si="7"/>
        <v>-2.255385966839794</v>
      </c>
    </row>
    <row r="64" spans="1:15" ht="15" x14ac:dyDescent="0.2">
      <c r="A64" s="21">
        <v>-38</v>
      </c>
      <c r="B64" s="22">
        <v>92.89</v>
      </c>
      <c r="C64" s="23">
        <v>8.5156068844221178</v>
      </c>
      <c r="D64" s="1">
        <f t="shared" si="5"/>
        <v>8.2614870580212365</v>
      </c>
      <c r="E64" s="1">
        <f t="shared" si="0"/>
        <v>0.93021560440239148</v>
      </c>
      <c r="F64" s="1">
        <f t="shared" si="1"/>
        <v>1.9679689628786923</v>
      </c>
      <c r="G64" s="1">
        <f t="shared" si="2"/>
        <v>8.5685232297500313</v>
      </c>
      <c r="H64" s="1">
        <f t="shared" si="3"/>
        <v>8.5685232297500313</v>
      </c>
      <c r="M64" s="1">
        <f t="shared" si="6"/>
        <v>541.17727616551349</v>
      </c>
      <c r="N64" s="1">
        <f t="shared" si="4"/>
        <v>541.17727616551349</v>
      </c>
      <c r="O64" s="1">
        <f t="shared" si="7"/>
        <v>-2.2963642255730039</v>
      </c>
    </row>
    <row r="65" spans="1:15" ht="15" x14ac:dyDescent="0.2">
      <c r="A65" s="21">
        <v>-37</v>
      </c>
      <c r="B65" s="22">
        <v>90.26</v>
      </c>
      <c r="C65" s="23">
        <v>8.8676822110552802</v>
      </c>
      <c r="D65" s="1">
        <f t="shared" si="5"/>
        <v>8.5685232297500313</v>
      </c>
      <c r="E65" s="1">
        <f t="shared" si="0"/>
        <v>0.94781012101686879</v>
      </c>
      <c r="F65" s="1">
        <f t="shared" si="1"/>
        <v>1.9554953291841271</v>
      </c>
      <c r="G65" s="1">
        <f t="shared" si="2"/>
        <v>8.888832657032598</v>
      </c>
      <c r="H65" s="1">
        <f t="shared" si="3"/>
        <v>8.888832657032598</v>
      </c>
      <c r="M65" s="1">
        <f t="shared" si="6"/>
        <v>545.51245463147143</v>
      </c>
      <c r="N65" s="1">
        <f t="shared" si="4"/>
        <v>545.51245463147143</v>
      </c>
      <c r="O65" s="1">
        <f t="shared" si="7"/>
        <v>-2.3377629887995677</v>
      </c>
    </row>
    <row r="66" spans="1:15" ht="15" x14ac:dyDescent="0.2">
      <c r="A66" s="21">
        <v>-36</v>
      </c>
      <c r="B66" s="22">
        <v>87.69</v>
      </c>
      <c r="C66" s="23">
        <v>9.1369767336683463</v>
      </c>
      <c r="D66" s="1">
        <f t="shared" si="5"/>
        <v>8.888832657032598</v>
      </c>
      <c r="E66" s="1">
        <f t="shared" si="0"/>
        <v>0.9608025190288414</v>
      </c>
      <c r="F66" s="1">
        <f t="shared" si="1"/>
        <v>1.9429500700770987</v>
      </c>
      <c r="G66" s="1">
        <f t="shared" si="2"/>
        <v>9.2243040330498349</v>
      </c>
      <c r="H66" s="1">
        <f t="shared" si="3"/>
        <v>9.2243040330498349</v>
      </c>
      <c r="M66" s="1">
        <f t="shared" si="6"/>
        <v>549.98176452524831</v>
      </c>
      <c r="N66" s="1">
        <f t="shared" si="4"/>
        <v>549.98176452524831</v>
      </c>
      <c r="O66" s="1">
        <f t="shared" si="7"/>
        <v>-2.3706461364938178</v>
      </c>
    </row>
    <row r="67" spans="1:15" ht="15" x14ac:dyDescent="0.2">
      <c r="A67" s="21">
        <v>-35</v>
      </c>
      <c r="B67" s="22">
        <v>85.17</v>
      </c>
      <c r="C67" s="23">
        <v>9.5455264824120576</v>
      </c>
      <c r="D67" s="1">
        <f t="shared" si="5"/>
        <v>9.2243040330498349</v>
      </c>
      <c r="E67" s="1">
        <f t="shared" ref="E67:E130" si="8">LOG(C67)</f>
        <v>0.97979988685233843</v>
      </c>
      <c r="F67" s="1">
        <f t="shared" ref="F67:F130" si="9">LOG(B67)</f>
        <v>1.9302866472455196</v>
      </c>
      <c r="G67" s="1">
        <f t="shared" ref="G67:G130" si="10">D67*(B67/B68)^$K$3</f>
        <v>9.5742624617065015</v>
      </c>
      <c r="H67" s="1">
        <f t="shared" ref="H67:H97" si="11">G67</f>
        <v>9.5742624617065015</v>
      </c>
      <c r="M67" s="1">
        <f t="shared" si="6"/>
        <v>554.44259444039392</v>
      </c>
      <c r="N67" s="1">
        <f t="shared" ref="N67:N93" si="12">M67</f>
        <v>554.44259444039392</v>
      </c>
      <c r="O67" s="1">
        <f t="shared" si="7"/>
        <v>-2.4127141403500345</v>
      </c>
    </row>
    <row r="68" spans="1:15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13">G67</f>
        <v>9.5742624617065015</v>
      </c>
      <c r="E68" s="1">
        <f t="shared" si="8"/>
        <v>0.99285821652452322</v>
      </c>
      <c r="F68" s="1">
        <f t="shared" si="9"/>
        <v>1.9175580208254361</v>
      </c>
      <c r="G68" s="1">
        <f t="shared" si="10"/>
        <v>9.93923558222947</v>
      </c>
      <c r="H68" s="1">
        <f t="shared" si="11"/>
        <v>9.93923558222947</v>
      </c>
      <c r="M68" s="1">
        <f t="shared" ref="M68:M131" si="14">1/(G67*B67/(M67*(B68)*G68))</f>
        <v>558.95341825282355</v>
      </c>
      <c r="N68" s="1">
        <f t="shared" si="12"/>
        <v>558.95341825282355</v>
      </c>
      <c r="O68" s="1">
        <f t="shared" ref="O68:O131" si="15">(H68*100000)*((B68/1000000)-(B67/1000000))</f>
        <v>-2.4450519532284498</v>
      </c>
    </row>
    <row r="69" spans="1:15" ht="15" x14ac:dyDescent="0.2">
      <c r="A69" s="21">
        <v>-33</v>
      </c>
      <c r="B69" s="22">
        <v>80.31</v>
      </c>
      <c r="C69" s="23">
        <v>10.250324723618084</v>
      </c>
      <c r="D69" s="1">
        <f t="shared" si="13"/>
        <v>9.93923558222947</v>
      </c>
      <c r="E69" s="1">
        <f t="shared" si="8"/>
        <v>1.0107376237763246</v>
      </c>
      <c r="F69" s="1">
        <f t="shared" si="9"/>
        <v>1.9047696259065952</v>
      </c>
      <c r="G69" s="1">
        <f t="shared" si="10"/>
        <v>10.32142434579618</v>
      </c>
      <c r="H69" s="1">
        <f t="shared" si="11"/>
        <v>10.32142434579618</v>
      </c>
      <c r="M69" s="1">
        <f t="shared" si="14"/>
        <v>563.6037455162126</v>
      </c>
      <c r="N69" s="1">
        <f t="shared" si="12"/>
        <v>563.6037455162126</v>
      </c>
      <c r="O69" s="1">
        <f t="shared" si="15"/>
        <v>-2.4771418429910734</v>
      </c>
    </row>
    <row r="70" spans="1:15" ht="15" x14ac:dyDescent="0.2">
      <c r="A70" s="21">
        <v>-32</v>
      </c>
      <c r="B70" s="22">
        <v>77.959999999999994</v>
      </c>
      <c r="C70" s="23">
        <v>10.577285025125622</v>
      </c>
      <c r="D70" s="1">
        <f t="shared" si="13"/>
        <v>10.32142434579618</v>
      </c>
      <c r="E70" s="1">
        <f t="shared" si="8"/>
        <v>1.0243742074043778</v>
      </c>
      <c r="F70" s="1">
        <f t="shared" si="9"/>
        <v>1.8918718304455837</v>
      </c>
      <c r="G70" s="1">
        <f t="shared" si="10"/>
        <v>10.719886574771881</v>
      </c>
      <c r="H70" s="1">
        <f t="shared" si="11"/>
        <v>10.719886574771881</v>
      </c>
      <c r="M70" s="1">
        <f t="shared" si="14"/>
        <v>568.23323559374455</v>
      </c>
      <c r="N70" s="1">
        <f t="shared" si="12"/>
        <v>568.23323559374455</v>
      </c>
      <c r="O70" s="1">
        <f t="shared" si="15"/>
        <v>-2.51917334507141</v>
      </c>
    </row>
    <row r="71" spans="1:15" ht="15" x14ac:dyDescent="0.2">
      <c r="A71" s="21">
        <v>-31</v>
      </c>
      <c r="B71" s="22">
        <v>75.67</v>
      </c>
      <c r="C71" s="23">
        <v>11.052092311557779</v>
      </c>
      <c r="D71" s="1">
        <f t="shared" si="13"/>
        <v>10.719886574771881</v>
      </c>
      <c r="E71" s="1">
        <f t="shared" si="8"/>
        <v>1.0434445036632878</v>
      </c>
      <c r="F71" s="1">
        <f t="shared" si="9"/>
        <v>1.8789237339675673</v>
      </c>
      <c r="G71" s="1">
        <f t="shared" si="10"/>
        <v>11.133205157891716</v>
      </c>
      <c r="H71" s="1">
        <f t="shared" si="11"/>
        <v>11.133205157891716</v>
      </c>
      <c r="M71" s="1">
        <f t="shared" si="14"/>
        <v>572.80731728736112</v>
      </c>
      <c r="N71" s="1">
        <f t="shared" si="12"/>
        <v>572.80731728736112</v>
      </c>
      <c r="O71" s="1">
        <f t="shared" si="15"/>
        <v>-2.5495039811571956</v>
      </c>
    </row>
    <row r="72" spans="1:15" ht="15" x14ac:dyDescent="0.2">
      <c r="A72" s="21">
        <v>-30</v>
      </c>
      <c r="B72" s="22">
        <v>73.45</v>
      </c>
      <c r="C72" s="23">
        <v>11.384573718592971</v>
      </c>
      <c r="D72" s="1">
        <f t="shared" si="13"/>
        <v>11.133205157891716</v>
      </c>
      <c r="E72" s="1">
        <f t="shared" si="8"/>
        <v>1.0563167736311105</v>
      </c>
      <c r="F72" s="1">
        <f t="shared" si="9"/>
        <v>1.8659918001262754</v>
      </c>
      <c r="G72" s="1">
        <f t="shared" si="10"/>
        <v>11.563516893479338</v>
      </c>
      <c r="H72" s="1">
        <f t="shared" si="11"/>
        <v>11.563516893479338</v>
      </c>
      <c r="M72" s="1">
        <f t="shared" si="14"/>
        <v>577.49250277485908</v>
      </c>
      <c r="N72" s="1">
        <f t="shared" si="12"/>
        <v>577.49250277485908</v>
      </c>
      <c r="O72" s="1">
        <f t="shared" si="15"/>
        <v>-2.5671007503524157</v>
      </c>
    </row>
    <row r="73" spans="1:15" ht="15" x14ac:dyDescent="0.2">
      <c r="A73" s="21">
        <v>-29</v>
      </c>
      <c r="B73" s="22">
        <v>71.290000000000006</v>
      </c>
      <c r="C73" s="23">
        <v>11.896761909547731</v>
      </c>
      <c r="D73" s="1">
        <f t="shared" si="13"/>
        <v>11.563516893479338</v>
      </c>
      <c r="E73" s="1">
        <f t="shared" si="8"/>
        <v>1.0754287701168144</v>
      </c>
      <c r="F73" s="1">
        <f t="shared" si="9"/>
        <v>1.8530286147129897</v>
      </c>
      <c r="G73" s="1">
        <f t="shared" si="10"/>
        <v>12.01123717466929</v>
      </c>
      <c r="H73" s="1">
        <f t="shared" si="11"/>
        <v>12.01123717466929</v>
      </c>
      <c r="M73" s="1">
        <f t="shared" si="14"/>
        <v>582.2117533501139</v>
      </c>
      <c r="N73" s="1">
        <f t="shared" si="12"/>
        <v>582.2117533501139</v>
      </c>
      <c r="O73" s="1">
        <f t="shared" si="15"/>
        <v>-2.594427229728558</v>
      </c>
    </row>
    <row r="74" spans="1:15" ht="15" x14ac:dyDescent="0.2">
      <c r="A74" s="21">
        <v>-28</v>
      </c>
      <c r="B74" s="22">
        <v>69.19</v>
      </c>
      <c r="C74" s="23">
        <v>12.27463904522612</v>
      </c>
      <c r="D74" s="1">
        <f t="shared" si="13"/>
        <v>12.01123717466929</v>
      </c>
      <c r="E74" s="1">
        <f t="shared" si="8"/>
        <v>1.0890087298808402</v>
      </c>
      <c r="F74" s="1">
        <f t="shared" si="9"/>
        <v>1.840043330603494</v>
      </c>
      <c r="G74" s="1">
        <f t="shared" si="10"/>
        <v>12.476731512837503</v>
      </c>
      <c r="H74" s="1">
        <f t="shared" si="11"/>
        <v>12.476731512837503</v>
      </c>
      <c r="M74" s="1">
        <f t="shared" si="14"/>
        <v>586.9603584585692</v>
      </c>
      <c r="N74" s="1">
        <f t="shared" si="12"/>
        <v>586.9603584585692</v>
      </c>
      <c r="O74" s="1">
        <f t="shared" si="15"/>
        <v>-2.6201136176958886</v>
      </c>
    </row>
    <row r="75" spans="1:15" ht="15" x14ac:dyDescent="0.2">
      <c r="A75" s="21">
        <v>-27</v>
      </c>
      <c r="B75" s="22">
        <v>67.150000000000006</v>
      </c>
      <c r="C75" s="23">
        <v>12.815663668341706</v>
      </c>
      <c r="D75" s="1">
        <f t="shared" si="13"/>
        <v>12.476731512837503</v>
      </c>
      <c r="E75" s="1">
        <f t="shared" si="8"/>
        <v>1.1077411013540868</v>
      </c>
      <c r="F75" s="1">
        <f t="shared" si="9"/>
        <v>1.8270460170047342</v>
      </c>
      <c r="G75" s="1">
        <f t="shared" si="10"/>
        <v>12.957777094101703</v>
      </c>
      <c r="H75" s="1">
        <f t="shared" si="11"/>
        <v>12.957777094101703</v>
      </c>
      <c r="M75" s="1">
        <f t="shared" si="14"/>
        <v>591.61766472789327</v>
      </c>
      <c r="N75" s="1">
        <f t="shared" si="12"/>
        <v>591.61766472789327</v>
      </c>
      <c r="O75" s="1">
        <f t="shared" si="15"/>
        <v>-2.6433865271967307</v>
      </c>
    </row>
    <row r="76" spans="1:15" ht="15" x14ac:dyDescent="0.2">
      <c r="A76" s="21">
        <v>-26</v>
      </c>
      <c r="B76" s="22">
        <v>65.180000000000007</v>
      </c>
      <c r="C76" s="23">
        <v>13.227259396984929</v>
      </c>
      <c r="D76" s="1">
        <f t="shared" si="13"/>
        <v>12.957777094101703</v>
      </c>
      <c r="E76" s="1">
        <f t="shared" si="8"/>
        <v>1.1214698704866779</v>
      </c>
      <c r="F76" s="1">
        <f t="shared" si="9"/>
        <v>1.8141143561291255</v>
      </c>
      <c r="G76" s="1">
        <f t="shared" si="10"/>
        <v>13.454071874205155</v>
      </c>
      <c r="H76" s="1">
        <f t="shared" si="11"/>
        <v>13.454071874205155</v>
      </c>
      <c r="M76" s="1">
        <f t="shared" si="14"/>
        <v>596.25592912906438</v>
      </c>
      <c r="N76" s="1">
        <f t="shared" si="12"/>
        <v>596.25592912906438</v>
      </c>
      <c r="O76" s="1">
        <f t="shared" si="15"/>
        <v>-2.6504521592184109</v>
      </c>
    </row>
    <row r="77" spans="1:15" ht="15" x14ac:dyDescent="0.2">
      <c r="A77" s="21">
        <v>-25</v>
      </c>
      <c r="B77" s="22">
        <v>63.28</v>
      </c>
      <c r="C77" s="23">
        <v>13.795293065326625</v>
      </c>
      <c r="D77" s="1">
        <f t="shared" si="13"/>
        <v>13.454071874205155</v>
      </c>
      <c r="E77" s="1">
        <f t="shared" si="8"/>
        <v>1.1397309310060166</v>
      </c>
      <c r="F77" s="1">
        <f t="shared" si="9"/>
        <v>1.8012664704896202</v>
      </c>
      <c r="G77" s="1">
        <f t="shared" si="10"/>
        <v>13.968042110718583</v>
      </c>
      <c r="H77" s="1">
        <f t="shared" si="11"/>
        <v>13.968042110718583</v>
      </c>
      <c r="M77" s="1">
        <f t="shared" si="14"/>
        <v>600.98913028280811</v>
      </c>
      <c r="N77" s="1">
        <f t="shared" si="12"/>
        <v>600.98913028280811</v>
      </c>
      <c r="O77" s="1">
        <f t="shared" si="15"/>
        <v>-2.6539280010365389</v>
      </c>
    </row>
    <row r="78" spans="1:15" ht="15" x14ac:dyDescent="0.2">
      <c r="A78" s="21">
        <v>-24</v>
      </c>
      <c r="B78" s="22">
        <v>61.44</v>
      </c>
      <c r="C78" s="23">
        <v>14.235720954773868</v>
      </c>
      <c r="D78" s="1">
        <f t="shared" si="13"/>
        <v>13.968042110718583</v>
      </c>
      <c r="E78" s="1">
        <f t="shared" si="8"/>
        <v>1.1533794664778008</v>
      </c>
      <c r="F78" s="1">
        <f t="shared" si="9"/>
        <v>1.7884512070234555</v>
      </c>
      <c r="G78" s="1">
        <f t="shared" si="10"/>
        <v>14.496553014437847</v>
      </c>
      <c r="H78" s="1">
        <f t="shared" si="11"/>
        <v>14.496553014437847</v>
      </c>
      <c r="M78" s="1">
        <f t="shared" si="14"/>
        <v>605.59260912591117</v>
      </c>
      <c r="N78" s="1">
        <f t="shared" si="12"/>
        <v>605.59260912591117</v>
      </c>
      <c r="O78" s="1">
        <f t="shared" si="15"/>
        <v>-2.6673657546565774</v>
      </c>
    </row>
    <row r="79" spans="1:15" ht="15" x14ac:dyDescent="0.2">
      <c r="A79" s="21">
        <v>-23</v>
      </c>
      <c r="B79" s="22">
        <v>59.67</v>
      </c>
      <c r="C79" s="23">
        <v>14.841786281407034</v>
      </c>
      <c r="D79" s="1">
        <f t="shared" si="13"/>
        <v>14.496553014437847</v>
      </c>
      <c r="E79" s="1">
        <f t="shared" si="8"/>
        <v>1.1714861735489615</v>
      </c>
      <c r="F79" s="1">
        <f t="shared" si="9"/>
        <v>1.775756037844098</v>
      </c>
      <c r="G79" s="1">
        <f t="shared" si="10"/>
        <v>15.038793675341955</v>
      </c>
      <c r="H79" s="1">
        <f t="shared" si="11"/>
        <v>15.038793675341955</v>
      </c>
      <c r="M79" s="1">
        <f t="shared" si="14"/>
        <v>610.14583358830225</v>
      </c>
      <c r="N79" s="1">
        <f t="shared" si="12"/>
        <v>610.14583358830225</v>
      </c>
      <c r="O79" s="1">
        <f t="shared" si="15"/>
        <v>-2.6618664805355134</v>
      </c>
    </row>
    <row r="80" spans="1:15" ht="15" x14ac:dyDescent="0.2">
      <c r="A80" s="21">
        <v>-22</v>
      </c>
      <c r="B80" s="22">
        <v>57.97</v>
      </c>
      <c r="C80" s="23">
        <v>15.27055713567839</v>
      </c>
      <c r="D80" s="1">
        <f t="shared" si="13"/>
        <v>15.038793675341955</v>
      </c>
      <c r="E80" s="1">
        <f t="shared" si="8"/>
        <v>1.1838548822782191</v>
      </c>
      <c r="F80" s="1">
        <f t="shared" si="9"/>
        <v>1.7632033003707717</v>
      </c>
      <c r="G80" s="1">
        <f t="shared" si="10"/>
        <v>15.593729472718456</v>
      </c>
      <c r="H80" s="1">
        <f t="shared" si="11"/>
        <v>15.593729472718456</v>
      </c>
      <c r="M80" s="1">
        <f t="shared" si="14"/>
        <v>614.63587721315093</v>
      </c>
      <c r="N80" s="1">
        <f t="shared" si="12"/>
        <v>614.63587721315093</v>
      </c>
      <c r="O80" s="1">
        <f t="shared" si="15"/>
        <v>-2.6509340103621488</v>
      </c>
    </row>
    <row r="81" spans="1:15" ht="15" x14ac:dyDescent="0.2">
      <c r="A81" s="21">
        <v>-21</v>
      </c>
      <c r="B81" s="22">
        <v>56.34</v>
      </c>
      <c r="C81" s="23">
        <v>15.963645075376878</v>
      </c>
      <c r="D81" s="1">
        <f t="shared" si="13"/>
        <v>15.593729472718456</v>
      </c>
      <c r="E81" s="1">
        <f t="shared" si="8"/>
        <v>1.2031320634167437</v>
      </c>
      <c r="F81" s="1">
        <f t="shared" si="9"/>
        <v>1.7508168426497546</v>
      </c>
      <c r="G81" s="1">
        <f t="shared" si="10"/>
        <v>16.160080049039294</v>
      </c>
      <c r="H81" s="1">
        <f t="shared" si="11"/>
        <v>16.160080049039294</v>
      </c>
      <c r="M81" s="1">
        <f t="shared" si="14"/>
        <v>619.04890747681054</v>
      </c>
      <c r="N81" s="1">
        <f t="shared" si="12"/>
        <v>619.04890747681054</v>
      </c>
      <c r="O81" s="1">
        <f t="shared" si="15"/>
        <v>-2.6340930479933879</v>
      </c>
    </row>
    <row r="82" spans="1:15" ht="15" x14ac:dyDescent="0.2">
      <c r="A82" s="21">
        <v>-20</v>
      </c>
      <c r="B82" s="22">
        <v>54.78</v>
      </c>
      <c r="C82" s="23">
        <v>16.413139296482413</v>
      </c>
      <c r="D82" s="1">
        <f t="shared" si="13"/>
        <v>16.160080049039294</v>
      </c>
      <c r="E82" s="1">
        <f t="shared" si="8"/>
        <v>1.2151916553215971</v>
      </c>
      <c r="F82" s="1">
        <f t="shared" si="9"/>
        <v>1.7386220279179425</v>
      </c>
      <c r="G82" s="1">
        <f t="shared" si="10"/>
        <v>16.736298250226039</v>
      </c>
      <c r="H82" s="1">
        <f t="shared" si="11"/>
        <v>16.736298250226039</v>
      </c>
      <c r="M82" s="1">
        <f t="shared" si="14"/>
        <v>623.37021221118925</v>
      </c>
      <c r="N82" s="1">
        <f t="shared" si="12"/>
        <v>623.37021221118925</v>
      </c>
      <c r="O82" s="1">
        <f t="shared" si="15"/>
        <v>-2.610862527035271</v>
      </c>
    </row>
    <row r="83" spans="1:15" ht="15" x14ac:dyDescent="0.2">
      <c r="A83" s="21">
        <v>-19</v>
      </c>
      <c r="B83" s="22">
        <v>53.29</v>
      </c>
      <c r="C83" s="23">
        <v>17.100526984924631</v>
      </c>
      <c r="D83" s="1">
        <f t="shared" si="13"/>
        <v>16.736298250226039</v>
      </c>
      <c r="E83" s="1">
        <f t="shared" si="8"/>
        <v>1.2330094942002414</v>
      </c>
      <c r="F83" s="1">
        <f t="shared" si="9"/>
        <v>1.7266457202409118</v>
      </c>
      <c r="G83" s="1">
        <f t="shared" si="10"/>
        <v>17.32055089929387</v>
      </c>
      <c r="H83" s="1">
        <f t="shared" si="11"/>
        <v>17.32055089929387</v>
      </c>
      <c r="M83" s="1">
        <f t="shared" si="14"/>
        <v>627.58424503094943</v>
      </c>
      <c r="N83" s="1">
        <f t="shared" si="12"/>
        <v>627.58424503094943</v>
      </c>
      <c r="O83" s="1">
        <f t="shared" si="15"/>
        <v>-2.5807620839947885</v>
      </c>
    </row>
    <row r="84" spans="1:15" ht="15" x14ac:dyDescent="0.2">
      <c r="A84" s="21">
        <v>-18</v>
      </c>
      <c r="B84" s="22">
        <v>51.87</v>
      </c>
      <c r="C84" s="23">
        <v>17.553775728643224</v>
      </c>
      <c r="D84" s="1">
        <f t="shared" si="13"/>
        <v>17.32055089929387</v>
      </c>
      <c r="E84" s="1">
        <f t="shared" si="8"/>
        <v>1.2443705454028839</v>
      </c>
      <c r="F84" s="1">
        <f t="shared" si="9"/>
        <v>1.7149162479935849</v>
      </c>
      <c r="G84" s="1">
        <f t="shared" si="10"/>
        <v>17.906199168205525</v>
      </c>
      <c r="H84" s="1">
        <f t="shared" si="11"/>
        <v>17.906199168205525</v>
      </c>
      <c r="M84" s="1">
        <f t="shared" si="14"/>
        <v>631.51587148566375</v>
      </c>
      <c r="N84" s="1">
        <f t="shared" si="12"/>
        <v>631.51587148566375</v>
      </c>
      <c r="O84" s="1">
        <f t="shared" si="15"/>
        <v>-2.5426802818851906</v>
      </c>
    </row>
    <row r="85" spans="1:15" ht="15" x14ac:dyDescent="0.2">
      <c r="A85" s="21">
        <v>-17</v>
      </c>
      <c r="B85" s="22">
        <v>50.53</v>
      </c>
      <c r="C85" s="23">
        <v>18.250398844221117</v>
      </c>
      <c r="D85" s="1">
        <f t="shared" si="13"/>
        <v>17.906199168205525</v>
      </c>
      <c r="E85" s="1">
        <f t="shared" si="8"/>
        <v>1.2612723599679252</v>
      </c>
      <c r="F85" s="1">
        <f t="shared" si="9"/>
        <v>1.7035492982382305</v>
      </c>
      <c r="G85" s="1">
        <f t="shared" si="10"/>
        <v>18.494757847706552</v>
      </c>
      <c r="H85" s="1">
        <f t="shared" si="11"/>
        <v>18.494757847706552</v>
      </c>
      <c r="M85" s="1">
        <f t="shared" si="14"/>
        <v>635.42245593067128</v>
      </c>
      <c r="N85" s="1">
        <f t="shared" si="12"/>
        <v>635.42245593067128</v>
      </c>
      <c r="O85" s="1">
        <f t="shared" si="15"/>
        <v>-2.4782975515926728</v>
      </c>
    </row>
    <row r="86" spans="1:15" ht="15" x14ac:dyDescent="0.2">
      <c r="A86" s="21">
        <v>-16</v>
      </c>
      <c r="B86" s="22">
        <v>49.26</v>
      </c>
      <c r="C86" s="23">
        <v>18.695341055276383</v>
      </c>
      <c r="D86" s="1">
        <f t="shared" si="13"/>
        <v>18.494757847706552</v>
      </c>
      <c r="G86" s="1">
        <f t="shared" si="10"/>
        <v>19.083433633491211</v>
      </c>
      <c r="H86" s="1">
        <f t="shared" si="11"/>
        <v>19.083433633491211</v>
      </c>
      <c r="M86" s="1">
        <f t="shared" si="14"/>
        <v>639.16875594177645</v>
      </c>
      <c r="N86" s="1">
        <f t="shared" si="12"/>
        <v>639.16875594177645</v>
      </c>
      <c r="O86" s="1">
        <f t="shared" si="15"/>
        <v>-2.4235960714533831</v>
      </c>
    </row>
    <row r="87" spans="1:15" ht="15" x14ac:dyDescent="0.2">
      <c r="A87" s="21">
        <v>-15</v>
      </c>
      <c r="B87" s="22">
        <v>48.06</v>
      </c>
      <c r="C87" s="23">
        <v>19.39520035175881</v>
      </c>
      <c r="D87" s="1">
        <f t="shared" si="13"/>
        <v>19.083433633491211</v>
      </c>
      <c r="G87" s="1">
        <f t="shared" si="10"/>
        <v>19.669117061895275</v>
      </c>
      <c r="H87" s="1">
        <f t="shared" si="11"/>
        <v>19.669117061895275</v>
      </c>
      <c r="M87" s="1">
        <f t="shared" si="14"/>
        <v>642.73691308391199</v>
      </c>
      <c r="N87" s="1">
        <f t="shared" si="12"/>
        <v>642.73691308391199</v>
      </c>
      <c r="O87" s="1">
        <f t="shared" si="15"/>
        <v>-2.3602940474274234</v>
      </c>
    </row>
    <row r="88" spans="1:15" ht="15" x14ac:dyDescent="0.2">
      <c r="A88" s="21">
        <v>-14</v>
      </c>
      <c r="B88" s="22">
        <v>46.93</v>
      </c>
      <c r="C88" s="23">
        <v>19.802946582914586</v>
      </c>
      <c r="D88" s="1">
        <f t="shared" si="13"/>
        <v>19.669117061895275</v>
      </c>
      <c r="G88" s="1">
        <f t="shared" si="10"/>
        <v>20.237180342471522</v>
      </c>
      <c r="H88" s="1">
        <f t="shared" si="11"/>
        <v>20.237180342471522</v>
      </c>
      <c r="M88" s="1">
        <f t="shared" si="14"/>
        <v>645.75111867918315</v>
      </c>
      <c r="N88" s="1">
        <f t="shared" si="12"/>
        <v>645.75111867918315</v>
      </c>
      <c r="O88" s="1">
        <f t="shared" si="15"/>
        <v>-2.2868013786992911</v>
      </c>
    </row>
    <row r="89" spans="1:15" ht="15" x14ac:dyDescent="0.2">
      <c r="A89" s="21">
        <v>-13</v>
      </c>
      <c r="B89" s="22">
        <v>45.89</v>
      </c>
      <c r="C89" s="23">
        <v>20.525886281407047</v>
      </c>
      <c r="D89" s="1">
        <f t="shared" si="13"/>
        <v>20.237180342471522</v>
      </c>
      <c r="G89" s="1">
        <f t="shared" si="10"/>
        <v>20.799885427576701</v>
      </c>
      <c r="H89" s="1">
        <f t="shared" si="11"/>
        <v>20.799885427576701</v>
      </c>
      <c r="M89" s="1">
        <f t="shared" si="14"/>
        <v>648.99837819865309</v>
      </c>
      <c r="N89" s="1">
        <f t="shared" si="12"/>
        <v>648.99837819865309</v>
      </c>
      <c r="O89" s="1">
        <f t="shared" si="15"/>
        <v>-2.1631880844679703</v>
      </c>
    </row>
    <row r="90" spans="1:15" ht="15" x14ac:dyDescent="0.2">
      <c r="A90" s="21">
        <v>-12</v>
      </c>
      <c r="B90" s="22">
        <v>44.91</v>
      </c>
      <c r="C90" s="23">
        <v>20.946019447236182</v>
      </c>
      <c r="D90" s="1">
        <f t="shared" si="13"/>
        <v>20.799885427576701</v>
      </c>
      <c r="G90" s="1">
        <f t="shared" si="10"/>
        <v>21.335627512962656</v>
      </c>
      <c r="H90" s="1">
        <f t="shared" si="11"/>
        <v>21.335627512962656</v>
      </c>
      <c r="M90" s="1">
        <f t="shared" si="14"/>
        <v>651.49799995192973</v>
      </c>
      <c r="N90" s="1">
        <f t="shared" si="12"/>
        <v>651.49799995192973</v>
      </c>
      <c r="O90" s="1">
        <f t="shared" si="15"/>
        <v>-2.0908914962703564</v>
      </c>
    </row>
    <row r="91" spans="1:15" ht="15" x14ac:dyDescent="0.2">
      <c r="A91" s="21">
        <v>-11</v>
      </c>
      <c r="B91" s="22">
        <v>44.02</v>
      </c>
      <c r="C91" s="23">
        <v>21.590476733668332</v>
      </c>
      <c r="D91" s="1">
        <f t="shared" si="13"/>
        <v>21.335627512962656</v>
      </c>
      <c r="G91" s="1">
        <f t="shared" si="10"/>
        <v>21.851471789218785</v>
      </c>
      <c r="H91" s="1">
        <f t="shared" si="11"/>
        <v>21.851471789218785</v>
      </c>
      <c r="M91" s="1">
        <f t="shared" si="14"/>
        <v>654.02649646824113</v>
      </c>
      <c r="N91" s="1">
        <f t="shared" si="12"/>
        <v>654.02649646824113</v>
      </c>
      <c r="O91" s="1">
        <f t="shared" si="15"/>
        <v>-1.9447809892404568</v>
      </c>
    </row>
    <row r="92" spans="1:15" ht="15" x14ac:dyDescent="0.2">
      <c r="A92" s="21">
        <v>-10</v>
      </c>
      <c r="B92" s="22">
        <v>43.2</v>
      </c>
      <c r="C92" s="23">
        <v>22.002858643216065</v>
      </c>
      <c r="D92" s="1">
        <f t="shared" si="13"/>
        <v>21.851471789218785</v>
      </c>
      <c r="G92" s="1">
        <f t="shared" si="10"/>
        <v>22.343138788601681</v>
      </c>
      <c r="H92" s="1">
        <f t="shared" si="11"/>
        <v>22.343138788601681</v>
      </c>
      <c r="M92" s="1">
        <f t="shared" si="14"/>
        <v>656.28509516506085</v>
      </c>
      <c r="N92" s="1">
        <f t="shared" si="12"/>
        <v>656.28509516506085</v>
      </c>
      <c r="O92" s="1">
        <f t="shared" si="15"/>
        <v>-1.8321373806653432</v>
      </c>
    </row>
    <row r="93" spans="1:15" ht="15" x14ac:dyDescent="0.2">
      <c r="A93" s="21">
        <v>-9</v>
      </c>
      <c r="B93" s="22">
        <v>42.45</v>
      </c>
      <c r="C93" s="23">
        <v>22.629270703517605</v>
      </c>
      <c r="D93" s="1">
        <f t="shared" si="13"/>
        <v>22.343138788601681</v>
      </c>
      <c r="G93" s="1">
        <f t="shared" si="10"/>
        <v>22.792415146951029</v>
      </c>
      <c r="H93" s="1">
        <f t="shared" si="11"/>
        <v>22.792415146951029</v>
      </c>
      <c r="I93" s="15" t="s">
        <v>26</v>
      </c>
      <c r="J93" s="10" t="s">
        <v>27</v>
      </c>
      <c r="K93" s="10" t="s">
        <v>28</v>
      </c>
      <c r="L93" s="10" t="s">
        <v>29</v>
      </c>
      <c r="M93" s="1">
        <f t="shared" si="14"/>
        <v>657.85874520955895</v>
      </c>
      <c r="N93" s="1">
        <f t="shared" si="12"/>
        <v>657.85874520955895</v>
      </c>
      <c r="O93" s="1">
        <f t="shared" si="15"/>
        <v>-1.7094311360213224</v>
      </c>
    </row>
    <row r="94" spans="1:15" ht="15" x14ac:dyDescent="0.2">
      <c r="A94" s="21">
        <v>-8</v>
      </c>
      <c r="B94" s="22">
        <v>41.79</v>
      </c>
      <c r="C94" s="23">
        <v>23.000207889447253</v>
      </c>
      <c r="D94" s="1">
        <f t="shared" si="13"/>
        <v>22.792415146951029</v>
      </c>
      <c r="G94" s="1">
        <f t="shared" si="10"/>
        <v>23.207901963671027</v>
      </c>
      <c r="H94" s="1">
        <f t="shared" si="11"/>
        <v>23.207901963671027</v>
      </c>
      <c r="I94" s="9">
        <f t="shared" ref="I94:I125" si="16">1-EXP(-K$5*((A98-A$97)/K$7)^(K$6+1))</f>
        <v>9.1117003280904996E-5</v>
      </c>
      <c r="J94" s="9">
        <f>I95-I94</f>
        <v>6.375866006927966E-4</v>
      </c>
      <c r="K94" s="11">
        <f t="shared" ref="K94:K125" si="17">K$15*J94*(K$16*K$12)*K$13</f>
        <v>0.62060826613918008</v>
      </c>
      <c r="L94" s="9">
        <f t="shared" ref="L94:L125" si="18">K94/((K$12+K$10)*1000)</f>
        <v>1.3365764459873453</v>
      </c>
      <c r="M94" s="1">
        <f t="shared" si="14"/>
        <v>659.43632032586538</v>
      </c>
      <c r="N94" s="1">
        <f>N93+L94-(M94-M95)</f>
        <v>660.25548727140574</v>
      </c>
      <c r="O94" s="1">
        <f t="shared" si="15"/>
        <v>-1.5317215296022968</v>
      </c>
    </row>
    <row r="95" spans="1:15" ht="15" x14ac:dyDescent="0.2">
      <c r="A95" s="21">
        <v>-7</v>
      </c>
      <c r="B95" s="22">
        <v>41.2</v>
      </c>
      <c r="C95" s="23">
        <v>23.628413919597978</v>
      </c>
      <c r="D95" s="1">
        <f t="shared" si="13"/>
        <v>23.207901963671027</v>
      </c>
      <c r="G95" s="1">
        <f t="shared" si="10"/>
        <v>23.578093426935141</v>
      </c>
      <c r="H95" s="1">
        <f t="shared" si="11"/>
        <v>23.578093426935141</v>
      </c>
      <c r="I95" s="9">
        <f t="shared" si="16"/>
        <v>7.287036039737016E-4</v>
      </c>
      <c r="J95" s="9">
        <f t="shared" ref="J95:J145" si="19">I96-I95</f>
        <v>1.7285435859023535E-3</v>
      </c>
      <c r="K95" s="11">
        <f t="shared" si="17"/>
        <v>1.682514087697609</v>
      </c>
      <c r="L95" s="9">
        <f t="shared" si="18"/>
        <v>3.623555827975685</v>
      </c>
      <c r="M95" s="1">
        <f t="shared" si="14"/>
        <v>660.49648594172481</v>
      </c>
      <c r="N95" s="1">
        <f t="shared" ref="N95:N158" si="20">N94+L95-(M95-M96)</f>
        <v>664.56752257861262</v>
      </c>
      <c r="O95" s="1">
        <f t="shared" si="15"/>
        <v>-1.3911075121891561</v>
      </c>
    </row>
    <row r="96" spans="1:15" ht="15" x14ac:dyDescent="0.2">
      <c r="A96" s="21">
        <v>-6</v>
      </c>
      <c r="B96" s="22">
        <v>40.69</v>
      </c>
      <c r="C96" s="23">
        <v>24.100848592964834</v>
      </c>
      <c r="D96" s="1">
        <f t="shared" si="13"/>
        <v>23.578093426935141</v>
      </c>
      <c r="G96" s="1">
        <f t="shared" si="10"/>
        <v>23.898501408150381</v>
      </c>
      <c r="H96" s="1">
        <f t="shared" si="11"/>
        <v>23.898501408150381</v>
      </c>
      <c r="I96" s="9">
        <f t="shared" si="16"/>
        <v>2.4572471898760551E-3</v>
      </c>
      <c r="J96" s="9">
        <f t="shared" si="19"/>
        <v>3.3575350408940885E-3</v>
      </c>
      <c r="K96" s="11">
        <f t="shared" si="17"/>
        <v>3.2681270245746599</v>
      </c>
      <c r="L96" s="9">
        <f t="shared" si="18"/>
        <v>7.0384199532424354</v>
      </c>
      <c r="M96" s="1">
        <f t="shared" si="14"/>
        <v>661.18496542095602</v>
      </c>
      <c r="N96" s="1">
        <f t="shared" si="20"/>
        <v>672.12703693088861</v>
      </c>
      <c r="O96" s="1">
        <f t="shared" si="15"/>
        <v>-1.2188235718156861</v>
      </c>
    </row>
    <row r="97" spans="1:16" ht="15" x14ac:dyDescent="0.2">
      <c r="A97" s="21">
        <v>-5</v>
      </c>
      <c r="B97" s="22">
        <v>40.26</v>
      </c>
      <c r="C97" s="23">
        <v>25.026439045226141</v>
      </c>
      <c r="D97" s="1">
        <f t="shared" si="13"/>
        <v>23.898501408150381</v>
      </c>
      <c r="G97" s="1">
        <f t="shared" si="10"/>
        <v>24.172787276820205</v>
      </c>
      <c r="H97" s="7">
        <f t="shared" si="11"/>
        <v>24.172787276820205</v>
      </c>
      <c r="I97" s="9">
        <f t="shared" si="16"/>
        <v>5.8147822307701436E-3</v>
      </c>
      <c r="J97" s="9">
        <f t="shared" si="19"/>
        <v>5.5107399955665048E-3</v>
      </c>
      <c r="K97" s="11">
        <f t="shared" si="17"/>
        <v>5.3639941461696399</v>
      </c>
      <c r="L97" s="9">
        <f t="shared" si="18"/>
        <v>11.552195842935335</v>
      </c>
      <c r="M97" s="1">
        <f t="shared" si="14"/>
        <v>661.7060598199896</v>
      </c>
      <c r="N97" s="1">
        <f t="shared" si="20"/>
        <v>683.44403334389813</v>
      </c>
      <c r="O97" s="1">
        <f t="shared" si="15"/>
        <v>-1.0394298529032711</v>
      </c>
    </row>
    <row r="98" spans="1:16" ht="15" x14ac:dyDescent="0.2">
      <c r="A98" s="21">
        <v>-4</v>
      </c>
      <c r="B98" s="22">
        <v>39.9</v>
      </c>
      <c r="C98" s="23">
        <v>25.764966683417075</v>
      </c>
      <c r="D98" s="1">
        <f t="shared" si="13"/>
        <v>24.172787276820205</v>
      </c>
      <c r="G98" s="1">
        <f t="shared" si="10"/>
        <v>24.382218019188659</v>
      </c>
      <c r="H98" s="1">
        <f>(N98*H97*B97)/(N97*B98)</f>
        <v>24.99313923798983</v>
      </c>
      <c r="I98" s="9">
        <f t="shared" si="16"/>
        <v>1.1325522226336648E-2</v>
      </c>
      <c r="J98" s="9">
        <f t="shared" si="19"/>
        <v>8.1642178333976023E-3</v>
      </c>
      <c r="K98" s="11">
        <f t="shared" si="17"/>
        <v>7.9468123521760567</v>
      </c>
      <c r="L98" s="9">
        <f t="shared" si="18"/>
        <v>17.114696645400119</v>
      </c>
      <c r="M98" s="1">
        <f t="shared" si="14"/>
        <v>661.47086039006376</v>
      </c>
      <c r="N98" s="1">
        <f t="shared" si="20"/>
        <v>700.31940442899327</v>
      </c>
      <c r="O98" s="1">
        <f t="shared" si="15"/>
        <v>-0.8997530125676253</v>
      </c>
      <c r="P98" s="4"/>
    </row>
    <row r="99" spans="1:16" ht="15" x14ac:dyDescent="0.2">
      <c r="A99" s="21">
        <v>-3</v>
      </c>
      <c r="B99" s="22">
        <v>39.630000000000003</v>
      </c>
      <c r="C99" s="23">
        <v>26.927343567839191</v>
      </c>
      <c r="D99" s="1">
        <f t="shared" si="13"/>
        <v>24.382218019188659</v>
      </c>
      <c r="G99" s="1">
        <f t="shared" si="10"/>
        <v>24.539452780940685</v>
      </c>
      <c r="H99" s="1">
        <f t="shared" ref="H99:H150" si="21">(N99*H98*B98)/(N98*B99)</f>
        <v>25.984986673541393</v>
      </c>
      <c r="I99" s="9">
        <f t="shared" si="16"/>
        <v>1.9489740059734251E-2</v>
      </c>
      <c r="J99" s="9">
        <f t="shared" si="19"/>
        <v>1.1281441336436493E-2</v>
      </c>
      <c r="K99" s="11">
        <f t="shared" si="17"/>
        <v>10.98102711027664</v>
      </c>
      <c r="L99" s="9">
        <f t="shared" si="18"/>
        <v>23.64935014425464</v>
      </c>
      <c r="M99" s="1">
        <f t="shared" si="14"/>
        <v>661.23153482975874</v>
      </c>
      <c r="N99" s="1">
        <f t="shared" si="20"/>
        <v>723.18436178431728</v>
      </c>
      <c r="O99" s="1">
        <f t="shared" si="15"/>
        <v>-0.70159464018560647</v>
      </c>
      <c r="P99" s="4"/>
    </row>
    <row r="100" spans="1:16" ht="15" x14ac:dyDescent="0.2">
      <c r="A100" s="21">
        <v>-2</v>
      </c>
      <c r="B100" s="22">
        <v>39.43</v>
      </c>
      <c r="C100" s="23">
        <v>28.127758140703527</v>
      </c>
      <c r="D100" s="1">
        <f t="shared" si="13"/>
        <v>24.539452780940685</v>
      </c>
      <c r="G100" s="1">
        <f t="shared" si="10"/>
        <v>24.634665920036184</v>
      </c>
      <c r="H100" s="1">
        <f t="shared" si="21"/>
        <v>27.196268558420908</v>
      </c>
      <c r="I100" s="9">
        <f t="shared" si="16"/>
        <v>3.0771181396170744E-2</v>
      </c>
      <c r="J100" s="9">
        <f t="shared" si="19"/>
        <v>1.4811279435257507E-2</v>
      </c>
      <c r="K100" s="11">
        <f t="shared" si="17"/>
        <v>14.416868923578534</v>
      </c>
      <c r="L100" s="9">
        <f t="shared" si="18"/>
        <v>31.048969985553825</v>
      </c>
      <c r="M100" s="1">
        <f t="shared" si="14"/>
        <v>660.44714204082811</v>
      </c>
      <c r="N100" s="1">
        <f t="shared" si="20"/>
        <v>753.07556058134924</v>
      </c>
      <c r="O100" s="1">
        <f t="shared" si="15"/>
        <v>-0.54392537116843132</v>
      </c>
      <c r="P100" s="4"/>
    </row>
    <row r="101" spans="1:16" ht="15" x14ac:dyDescent="0.2">
      <c r="A101" s="21">
        <v>-1</v>
      </c>
      <c r="B101" s="22">
        <v>39.31</v>
      </c>
      <c r="C101" s="23">
        <v>29.753926482412059</v>
      </c>
      <c r="D101" s="1">
        <f t="shared" si="13"/>
        <v>24.634665920036184</v>
      </c>
      <c r="G101" s="1">
        <f t="shared" si="10"/>
        <v>24.666550466789417</v>
      </c>
      <c r="H101" s="1">
        <f t="shared" si="21"/>
        <v>28.643140945191181</v>
      </c>
      <c r="I101" s="9">
        <f t="shared" si="16"/>
        <v>4.5582460831428251E-2</v>
      </c>
      <c r="J101" s="9">
        <f t="shared" si="19"/>
        <v>1.8686618513648612E-2</v>
      </c>
      <c r="K101" s="11">
        <f t="shared" si="17"/>
        <v>18.189011348667741</v>
      </c>
      <c r="L101" s="9">
        <f t="shared" si="18"/>
        <v>39.17286551090465</v>
      </c>
      <c r="M101" s="1">
        <f t="shared" si="14"/>
        <v>659.28937085230621</v>
      </c>
      <c r="N101" s="1">
        <f t="shared" si="20"/>
        <v>790.72621902243111</v>
      </c>
      <c r="O101" s="1">
        <f t="shared" si="15"/>
        <v>-0.34371769134229091</v>
      </c>
      <c r="P101" s="4"/>
    </row>
    <row r="102" spans="1:16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13"/>
        <v>24.666550466789417</v>
      </c>
      <c r="G102" s="1">
        <f t="shared" si="10"/>
        <v>24.634665920036184</v>
      </c>
      <c r="H102" s="1">
        <f t="shared" si="21"/>
        <v>30.339252935596413</v>
      </c>
      <c r="I102" s="9">
        <f t="shared" si="16"/>
        <v>6.4269079345076863E-2</v>
      </c>
      <c r="J102" s="9">
        <f t="shared" si="19"/>
        <v>2.2823819430319747E-2</v>
      </c>
      <c r="K102" s="11">
        <f t="shared" si="17"/>
        <v>22.216042476321284</v>
      </c>
      <c r="L102" s="9">
        <f t="shared" si="18"/>
        <v>47.845703508960732</v>
      </c>
      <c r="M102" s="1">
        <f t="shared" si="14"/>
        <v>657.76716378248341</v>
      </c>
      <c r="N102" s="1">
        <f t="shared" si="20"/>
        <v>836.69705332770752</v>
      </c>
      <c r="O102" s="1">
        <f t="shared" si="15"/>
        <v>-0.12135701174238449</v>
      </c>
      <c r="P102" s="4"/>
    </row>
    <row r="103" spans="1:16" ht="15" x14ac:dyDescent="0.2">
      <c r="A103" s="21">
        <v>1</v>
      </c>
      <c r="B103" s="22">
        <v>39.31</v>
      </c>
      <c r="C103" s="23">
        <v>33.82279582914574</v>
      </c>
      <c r="D103" s="1">
        <f t="shared" si="13"/>
        <v>24.634665920036184</v>
      </c>
      <c r="G103" s="1">
        <f t="shared" si="10"/>
        <v>24.539452780940682</v>
      </c>
      <c r="H103" s="1">
        <f t="shared" si="21"/>
        <v>32.287844320235756</v>
      </c>
      <c r="I103" s="9">
        <f t="shared" si="16"/>
        <v>8.709289877539661E-2</v>
      </c>
      <c r="J103" s="9">
        <f t="shared" si="19"/>
        <v>2.7123195529119903E-2</v>
      </c>
      <c r="K103" s="11">
        <f t="shared" si="17"/>
        <v>26.400930212759473</v>
      </c>
      <c r="L103" s="9">
        <f t="shared" si="18"/>
        <v>56.858510270980524</v>
      </c>
      <c r="M103" s="1">
        <f t="shared" si="14"/>
        <v>655.89229457879912</v>
      </c>
      <c r="N103" s="1">
        <f t="shared" si="20"/>
        <v>891.34236739533276</v>
      </c>
      <c r="O103" s="1">
        <f t="shared" si="15"/>
        <v>0.12915137728094178</v>
      </c>
      <c r="P103" s="4"/>
    </row>
    <row r="104" spans="1:16" ht="15" x14ac:dyDescent="0.2">
      <c r="A104" s="21">
        <v>2</v>
      </c>
      <c r="B104" s="22">
        <v>39.43</v>
      </c>
      <c r="C104" s="23">
        <v>36.111107272727274</v>
      </c>
      <c r="D104" s="1">
        <f t="shared" si="13"/>
        <v>24.539452780940682</v>
      </c>
      <c r="G104" s="1">
        <f t="shared" si="10"/>
        <v>24.382218019188656</v>
      </c>
      <c r="H104" s="1">
        <f t="shared" si="21"/>
        <v>34.488013274407905</v>
      </c>
      <c r="I104" s="9">
        <f t="shared" si="16"/>
        <v>0.11421609430451651</v>
      </c>
      <c r="J104" s="9">
        <f t="shared" si="19"/>
        <v>3.1470660931442129E-2</v>
      </c>
      <c r="K104" s="11">
        <f t="shared" si="17"/>
        <v>30.632626679566595</v>
      </c>
      <c r="L104" s="9">
        <f t="shared" si="18"/>
        <v>65.972126915644807</v>
      </c>
      <c r="M104" s="1">
        <f t="shared" si="14"/>
        <v>653.6790983754438</v>
      </c>
      <c r="N104" s="1">
        <f t="shared" si="20"/>
        <v>954.98688999082901</v>
      </c>
      <c r="O104" s="1">
        <f t="shared" si="15"/>
        <v>0.41385615929289088</v>
      </c>
      <c r="P104" s="4"/>
    </row>
    <row r="105" spans="1:16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13"/>
        <v>24.382218019188656</v>
      </c>
      <c r="G105" s="1">
        <f t="shared" si="10"/>
        <v>24.172787276820205</v>
      </c>
      <c r="H105" s="1">
        <f t="shared" si="21"/>
        <v>36.898138614985967</v>
      </c>
      <c r="I105" s="9">
        <f t="shared" si="16"/>
        <v>0.14568675523595864</v>
      </c>
      <c r="J105" s="9">
        <f t="shared" si="19"/>
        <v>3.5740636236823553E-2</v>
      </c>
      <c r="K105" s="11">
        <f t="shared" si="17"/>
        <v>34.788896538202941</v>
      </c>
      <c r="L105" s="9">
        <f t="shared" si="18"/>
        <v>74.923300625881311</v>
      </c>
      <c r="M105" s="1">
        <f t="shared" si="14"/>
        <v>651.35149405529523</v>
      </c>
      <c r="N105" s="1">
        <f t="shared" si="20"/>
        <v>1026.906696568693</v>
      </c>
      <c r="O105" s="1">
        <f t="shared" si="15"/>
        <v>0.73796277229973728</v>
      </c>
      <c r="P105" s="4"/>
    </row>
    <row r="106" spans="1:16" ht="15" x14ac:dyDescent="0.2">
      <c r="A106" s="21">
        <v>4</v>
      </c>
      <c r="B106" s="22">
        <v>39.9</v>
      </c>
      <c r="C106" s="23">
        <v>41.847811818181825</v>
      </c>
      <c r="D106" s="1">
        <f t="shared" si="13"/>
        <v>24.172787276820205</v>
      </c>
      <c r="G106" s="1">
        <f t="shared" si="10"/>
        <v>23.898501408150381</v>
      </c>
      <c r="H106" s="1">
        <f t="shared" si="21"/>
        <v>39.521791645538762</v>
      </c>
      <c r="I106" s="9">
        <f t="shared" si="16"/>
        <v>0.1814273914727822</v>
      </c>
      <c r="J106" s="9">
        <f t="shared" si="19"/>
        <v>3.9800211029154431E-2</v>
      </c>
      <c r="K106" s="11">
        <f t="shared" si="17"/>
        <v>38.74036865256862</v>
      </c>
      <c r="L106" s="9">
        <f t="shared" si="18"/>
        <v>83.433410534492396</v>
      </c>
      <c r="M106" s="1">
        <f t="shared" si="14"/>
        <v>648.34800000727796</v>
      </c>
      <c r="N106" s="1">
        <f t="shared" si="20"/>
        <v>1107.419013018573</v>
      </c>
      <c r="O106" s="1">
        <f t="shared" si="15"/>
        <v>1.0670883744295296</v>
      </c>
      <c r="P106" s="4"/>
    </row>
    <row r="107" spans="1:16" ht="15" x14ac:dyDescent="0.2">
      <c r="A107" s="21">
        <v>5</v>
      </c>
      <c r="B107" s="22">
        <v>40.26</v>
      </c>
      <c r="C107" s="23">
        <v>45.19305929292932</v>
      </c>
      <c r="D107" s="1">
        <f t="shared" si="13"/>
        <v>23.898501408150381</v>
      </c>
      <c r="G107" s="1">
        <f t="shared" si="10"/>
        <v>23.578093426935133</v>
      </c>
      <c r="H107" s="1">
        <f t="shared" si="21"/>
        <v>42.276318763449723</v>
      </c>
      <c r="I107" s="9">
        <f t="shared" si="16"/>
        <v>0.22122760250193663</v>
      </c>
      <c r="J107" s="9">
        <f t="shared" si="19"/>
        <v>4.3514453462338842E-2</v>
      </c>
      <c r="K107" s="11">
        <f t="shared" si="17"/>
        <v>42.3557042853665</v>
      </c>
      <c r="L107" s="9">
        <f t="shared" si="18"/>
        <v>91.21959823901247</v>
      </c>
      <c r="M107" s="1">
        <f t="shared" si="14"/>
        <v>645.42690592266547</v>
      </c>
      <c r="N107" s="1">
        <f t="shared" si="20"/>
        <v>1195.2902857144231</v>
      </c>
      <c r="O107" s="1">
        <f t="shared" si="15"/>
        <v>1.5219474754841755</v>
      </c>
      <c r="P107" s="4"/>
    </row>
    <row r="108" spans="1:16" ht="15" x14ac:dyDescent="0.2">
      <c r="A108" s="21">
        <v>6</v>
      </c>
      <c r="B108" s="22">
        <v>40.69</v>
      </c>
      <c r="C108" s="23">
        <v>48.209051717171718</v>
      </c>
      <c r="D108" s="1">
        <f t="shared" si="13"/>
        <v>23.578093426935133</v>
      </c>
      <c r="G108" s="1">
        <f t="shared" si="10"/>
        <v>23.20790196367102</v>
      </c>
      <c r="H108" s="1">
        <f t="shared" si="21"/>
        <v>45.133686430626639</v>
      </c>
      <c r="I108" s="9">
        <f t="shared" si="16"/>
        <v>0.26474205596427547</v>
      </c>
      <c r="J108" s="9">
        <f t="shared" si="19"/>
        <v>4.675263484416714E-2</v>
      </c>
      <c r="K108" s="11">
        <f t="shared" si="17"/>
        <v>45.507655927130898</v>
      </c>
      <c r="L108" s="9">
        <f t="shared" si="18"/>
        <v>98.007816432562365</v>
      </c>
      <c r="M108" s="1">
        <f t="shared" si="14"/>
        <v>642.07858037950314</v>
      </c>
      <c r="N108" s="1">
        <f t="shared" si="20"/>
        <v>1289.7066902629781</v>
      </c>
      <c r="O108" s="1">
        <f t="shared" si="15"/>
        <v>1.94074851651695</v>
      </c>
      <c r="P108" s="4"/>
    </row>
    <row r="109" spans="1:16" ht="15" x14ac:dyDescent="0.2">
      <c r="A109" s="21">
        <v>7</v>
      </c>
      <c r="B109" s="22">
        <v>41.2</v>
      </c>
      <c r="C109" s="23">
        <v>51.482758787878765</v>
      </c>
      <c r="D109" s="1">
        <f t="shared" si="13"/>
        <v>23.20790196367102</v>
      </c>
      <c r="G109" s="1">
        <f t="shared" si="10"/>
        <v>22.792415146951022</v>
      </c>
      <c r="H109" s="1">
        <f t="shared" si="21"/>
        <v>48.02859703271146</v>
      </c>
      <c r="I109" s="9">
        <f t="shared" si="16"/>
        <v>0.31149469080844261</v>
      </c>
      <c r="J109" s="9">
        <f t="shared" si="19"/>
        <v>4.9395013624749962E-2</v>
      </c>
      <c r="K109" s="11">
        <f t="shared" si="17"/>
        <v>48.079670633397598</v>
      </c>
      <c r="L109" s="9">
        <f t="shared" si="18"/>
        <v>103.54705021769242</v>
      </c>
      <c r="M109" s="1">
        <f t="shared" si="14"/>
        <v>638.48716849549589</v>
      </c>
      <c r="N109" s="1">
        <f t="shared" si="20"/>
        <v>1389.6312508497085</v>
      </c>
      <c r="O109" s="1">
        <f t="shared" si="15"/>
        <v>2.449458448668318</v>
      </c>
      <c r="P109" s="4"/>
    </row>
    <row r="110" spans="1:16" ht="15" x14ac:dyDescent="0.2">
      <c r="A110" s="21">
        <v>8</v>
      </c>
      <c r="B110" s="22">
        <v>41.79</v>
      </c>
      <c r="C110" s="23">
        <v>54.366190606060627</v>
      </c>
      <c r="D110" s="1">
        <f t="shared" si="13"/>
        <v>22.792415146951022</v>
      </c>
      <c r="G110" s="1">
        <f t="shared" si="10"/>
        <v>22.343138788601671</v>
      </c>
      <c r="H110" s="1">
        <f t="shared" si="21"/>
        <v>50.875808142616059</v>
      </c>
      <c r="I110" s="9">
        <f t="shared" si="16"/>
        <v>0.36088970443319257</v>
      </c>
      <c r="J110" s="9">
        <f t="shared" si="19"/>
        <v>5.1339713714441571E-2</v>
      </c>
      <c r="K110" s="11">
        <f t="shared" si="17"/>
        <v>49.97258517945739</v>
      </c>
      <c r="L110" s="9">
        <f t="shared" si="18"/>
        <v>107.6237361636752</v>
      </c>
      <c r="M110" s="1">
        <f t="shared" si="14"/>
        <v>634.86467886453386</v>
      </c>
      <c r="N110" s="1">
        <f t="shared" si="20"/>
        <v>1493.0905529256968</v>
      </c>
      <c r="O110" s="1">
        <f t="shared" si="15"/>
        <v>3.0016726804143103</v>
      </c>
      <c r="P110" s="4"/>
    </row>
    <row r="111" spans="1:16" ht="15" x14ac:dyDescent="0.2">
      <c r="A111" s="21">
        <v>9</v>
      </c>
      <c r="B111" s="22">
        <v>42.45</v>
      </c>
      <c r="C111" s="23">
        <v>57.334733535353536</v>
      </c>
      <c r="D111" s="1">
        <f t="shared" si="13"/>
        <v>22.343138788601671</v>
      </c>
      <c r="G111" s="1">
        <f t="shared" si="10"/>
        <v>21.85147178921877</v>
      </c>
      <c r="H111" s="1">
        <f t="shared" si="21"/>
        <v>53.642740386016484</v>
      </c>
      <c r="I111" s="9">
        <f t="shared" si="16"/>
        <v>0.41222941814763414</v>
      </c>
      <c r="J111" s="9">
        <f t="shared" si="19"/>
        <v>5.250915333337558E-2</v>
      </c>
      <c r="K111" s="11">
        <f t="shared" si="17"/>
        <v>51.110883715644462</v>
      </c>
      <c r="L111" s="9">
        <f t="shared" si="18"/>
        <v>110.07523914064058</v>
      </c>
      <c r="M111" s="1">
        <f t="shared" si="14"/>
        <v>630.70024477684694</v>
      </c>
      <c r="N111" s="1">
        <f t="shared" si="20"/>
        <v>1599.1570101691018</v>
      </c>
      <c r="O111" s="1">
        <f t="shared" si="15"/>
        <v>3.5404208654771083</v>
      </c>
      <c r="P111" s="4"/>
    </row>
    <row r="112" spans="1:16" ht="15" x14ac:dyDescent="0.2">
      <c r="A112" s="21">
        <v>10</v>
      </c>
      <c r="B112" s="22">
        <v>43.2</v>
      </c>
      <c r="C112" s="23">
        <v>59.675627474747444</v>
      </c>
      <c r="D112" s="1">
        <f t="shared" si="13"/>
        <v>21.85147178921877</v>
      </c>
      <c r="G112" s="1">
        <f t="shared" si="10"/>
        <v>21.335627512962645</v>
      </c>
      <c r="H112" s="1">
        <f t="shared" si="21"/>
        <v>56.227226371887774</v>
      </c>
      <c r="I112" s="9">
        <f t="shared" si="16"/>
        <v>0.46473857148100972</v>
      </c>
      <c r="J112" s="9">
        <f t="shared" si="19"/>
        <v>5.2855448617284084E-2</v>
      </c>
      <c r="K112" s="11">
        <f t="shared" si="17"/>
        <v>51.447957480188926</v>
      </c>
      <c r="L112" s="9">
        <f t="shared" si="18"/>
        <v>110.80117992943016</v>
      </c>
      <c r="M112" s="1">
        <f t="shared" si="14"/>
        <v>626.69146287961121</v>
      </c>
      <c r="N112" s="1">
        <f t="shared" si="20"/>
        <v>1705.8186689993672</v>
      </c>
      <c r="O112" s="1">
        <f t="shared" si="15"/>
        <v>4.2170419778915713</v>
      </c>
      <c r="P112" s="4"/>
    </row>
    <row r="113" spans="1:16" ht="15" x14ac:dyDescent="0.2">
      <c r="A113" s="21">
        <v>11</v>
      </c>
      <c r="B113" s="22">
        <v>44.02</v>
      </c>
      <c r="C113" s="23">
        <v>61.943185555555516</v>
      </c>
      <c r="D113" s="1">
        <f t="shared" si="13"/>
        <v>21.335627512962645</v>
      </c>
      <c r="G113" s="1">
        <f t="shared" si="10"/>
        <v>20.79988542757669</v>
      </c>
      <c r="H113" s="1">
        <f t="shared" si="21"/>
        <v>58.582055051405121</v>
      </c>
      <c r="I113" s="9">
        <f t="shared" si="16"/>
        <v>0.51759402009829381</v>
      </c>
      <c r="J113" s="9">
        <f t="shared" si="19"/>
        <v>5.2364243479987138E-2</v>
      </c>
      <c r="K113" s="11">
        <f t="shared" si="17"/>
        <v>50.969832676052086</v>
      </c>
      <c r="L113" s="9">
        <f t="shared" si="18"/>
        <v>109.77146378428894</v>
      </c>
      <c r="M113" s="1">
        <f t="shared" si="14"/>
        <v>622.55194178044633</v>
      </c>
      <c r="N113" s="1">
        <f t="shared" si="20"/>
        <v>1810.9943542225174</v>
      </c>
      <c r="O113" s="1">
        <f t="shared" si="15"/>
        <v>4.8037285142152335</v>
      </c>
      <c r="P113" s="4"/>
    </row>
    <row r="114" spans="1:16" ht="15" x14ac:dyDescent="0.2">
      <c r="A114" s="21">
        <v>12</v>
      </c>
      <c r="B114" s="22">
        <v>44.91</v>
      </c>
      <c r="C114" s="23">
        <v>63.455508787878742</v>
      </c>
      <c r="D114" s="1">
        <f t="shared" si="13"/>
        <v>20.79988542757669</v>
      </c>
      <c r="G114" s="1">
        <f t="shared" si="10"/>
        <v>20.237180342471515</v>
      </c>
      <c r="H114" s="1">
        <f t="shared" si="21"/>
        <v>60.680268350712488</v>
      </c>
      <c r="I114" s="9">
        <f t="shared" si="16"/>
        <v>0.56995826357828094</v>
      </c>
      <c r="J114" s="9">
        <f t="shared" si="19"/>
        <v>5.105651001249889E-2</v>
      </c>
      <c r="K114" s="11">
        <f t="shared" si="17"/>
        <v>49.696922927089069</v>
      </c>
      <c r="L114" s="9">
        <f t="shared" si="18"/>
        <v>107.03005461983209</v>
      </c>
      <c r="M114" s="1">
        <f t="shared" si="14"/>
        <v>617.95616321930743</v>
      </c>
      <c r="N114" s="1">
        <f t="shared" si="20"/>
        <v>1913.7843700804015</v>
      </c>
      <c r="O114" s="1">
        <f t="shared" si="15"/>
        <v>5.4005438832133699</v>
      </c>
      <c r="P114" s="4"/>
    </row>
    <row r="115" spans="1:16" ht="15" x14ac:dyDescent="0.2">
      <c r="A115" s="21">
        <v>13</v>
      </c>
      <c r="B115" s="22">
        <v>45.89</v>
      </c>
      <c r="C115" s="23">
        <v>64.916049191919186</v>
      </c>
      <c r="D115" s="1">
        <f t="shared" si="13"/>
        <v>20.237180342471515</v>
      </c>
      <c r="G115" s="1">
        <f t="shared" si="10"/>
        <v>19.669117061895264</v>
      </c>
      <c r="H115" s="1">
        <f t="shared" si="21"/>
        <v>62.422664918472627</v>
      </c>
      <c r="I115" s="9">
        <f t="shared" si="16"/>
        <v>0.62101477359077983</v>
      </c>
      <c r="J115" s="9">
        <f t="shared" si="19"/>
        <v>4.8988019701679986E-2</v>
      </c>
      <c r="K115" s="11">
        <f t="shared" si="17"/>
        <v>47.683514577653661</v>
      </c>
      <c r="L115" s="9">
        <f t="shared" si="18"/>
        <v>102.69386652367463</v>
      </c>
      <c r="M115" s="1">
        <f t="shared" si="14"/>
        <v>613.71612445735946</v>
      </c>
      <c r="N115" s="1">
        <f t="shared" si="20"/>
        <v>2011.698159981624</v>
      </c>
      <c r="O115" s="1">
        <f t="shared" si="15"/>
        <v>6.1174211620103645</v>
      </c>
      <c r="P115" s="4"/>
    </row>
    <row r="116" spans="1:16" ht="15" x14ac:dyDescent="0.2">
      <c r="A116" s="21">
        <v>14</v>
      </c>
      <c r="B116" s="22">
        <v>46.93</v>
      </c>
      <c r="C116" s="23">
        <v>65.461642626262602</v>
      </c>
      <c r="D116" s="1">
        <f t="shared" si="13"/>
        <v>19.669117061895264</v>
      </c>
      <c r="G116" s="1">
        <f t="shared" si="10"/>
        <v>19.0834336334912</v>
      </c>
      <c r="H116" s="1">
        <f t="shared" si="21"/>
        <v>63.842117295482296</v>
      </c>
      <c r="I116" s="9">
        <f t="shared" si="16"/>
        <v>0.67000279329245982</v>
      </c>
      <c r="J116" s="9">
        <f t="shared" si="19"/>
        <v>4.6246392971053374E-2</v>
      </c>
      <c r="K116" s="11">
        <f t="shared" si="17"/>
        <v>45.014894801381388</v>
      </c>
      <c r="L116" s="9">
        <f t="shared" si="18"/>
        <v>96.946578691930497</v>
      </c>
      <c r="M116" s="1">
        <f t="shared" si="14"/>
        <v>608.93604783490753</v>
      </c>
      <c r="N116" s="1">
        <f t="shared" si="20"/>
        <v>2104.0705200891525</v>
      </c>
      <c r="O116" s="1">
        <f t="shared" si="15"/>
        <v>6.6395801987301386</v>
      </c>
      <c r="P116" s="4"/>
    </row>
    <row r="117" spans="1:16" ht="15" x14ac:dyDescent="0.2">
      <c r="A117" s="21">
        <v>15</v>
      </c>
      <c r="B117" s="22">
        <v>48.06</v>
      </c>
      <c r="C117" s="23">
        <v>66.017172929292911</v>
      </c>
      <c r="D117" s="1">
        <f t="shared" si="13"/>
        <v>19.0834336334912</v>
      </c>
      <c r="G117" s="1">
        <f t="shared" si="10"/>
        <v>18.494757847706538</v>
      </c>
      <c r="H117" s="1">
        <f t="shared" si="21"/>
        <v>64.871490938435187</v>
      </c>
      <c r="I117" s="9">
        <f t="shared" si="16"/>
        <v>0.71624918626351319</v>
      </c>
      <c r="J117" s="9">
        <f t="shared" si="19"/>
        <v>4.2945871612802722E-2</v>
      </c>
      <c r="K117" s="11">
        <f t="shared" si="17"/>
        <v>41.802263238432026</v>
      </c>
      <c r="L117" s="9">
        <f t="shared" si="18"/>
        <v>90.027676848443519</v>
      </c>
      <c r="M117" s="1">
        <f t="shared" si="14"/>
        <v>604.36182925050537</v>
      </c>
      <c r="N117" s="1">
        <f t="shared" si="20"/>
        <v>2189.4755585369803</v>
      </c>
      <c r="O117" s="1">
        <f t="shared" si="15"/>
        <v>7.3304784760432051</v>
      </c>
      <c r="P117" s="4"/>
    </row>
    <row r="118" spans="1:16" ht="15" x14ac:dyDescent="0.2">
      <c r="A118" s="21">
        <v>16</v>
      </c>
      <c r="B118" s="22">
        <v>49.26</v>
      </c>
      <c r="C118" s="23">
        <v>65.732920404040399</v>
      </c>
      <c r="D118" s="1">
        <f t="shared" si="13"/>
        <v>18.494757847706538</v>
      </c>
      <c r="G118" s="1">
        <f t="shared" si="10"/>
        <v>17.906199168205511</v>
      </c>
      <c r="H118" s="1">
        <f t="shared" si="21"/>
        <v>65.533176119827573</v>
      </c>
      <c r="I118" s="9">
        <f t="shared" si="16"/>
        <v>0.75919505787631592</v>
      </c>
      <c r="J118" s="9">
        <f t="shared" si="19"/>
        <v>3.9220197021404779E-2</v>
      </c>
      <c r="K118" s="11">
        <f t="shared" si="17"/>
        <v>38.17579987509616</v>
      </c>
      <c r="L118" s="9">
        <f t="shared" si="18"/>
        <v>82.217523845125726</v>
      </c>
      <c r="M118" s="1">
        <f t="shared" si="14"/>
        <v>599.7391908498895</v>
      </c>
      <c r="N118" s="1">
        <f t="shared" si="20"/>
        <v>2267.0342424688624</v>
      </c>
      <c r="O118" s="1">
        <f t="shared" si="15"/>
        <v>7.8639811343792774</v>
      </c>
      <c r="P118" s="4"/>
    </row>
    <row r="119" spans="1:16" ht="15" x14ac:dyDescent="0.2">
      <c r="A119" s="21">
        <v>17</v>
      </c>
      <c r="B119" s="22">
        <v>50.53</v>
      </c>
      <c r="C119" s="23">
        <v>65.377205757575695</v>
      </c>
      <c r="D119" s="1">
        <f t="shared" si="13"/>
        <v>17.906199168205511</v>
      </c>
      <c r="E119" s="1">
        <f t="shared" si="8"/>
        <v>1.8154263547576752</v>
      </c>
      <c r="F119" s="1">
        <f t="shared" si="9"/>
        <v>1.7035492982382305</v>
      </c>
      <c r="G119" s="1">
        <f t="shared" si="10"/>
        <v>17.32055089929386</v>
      </c>
      <c r="H119" s="1">
        <f t="shared" si="21"/>
        <v>65.830408348618874</v>
      </c>
      <c r="I119" s="9">
        <f t="shared" si="16"/>
        <v>0.79841525489772069</v>
      </c>
      <c r="J119" s="9">
        <f t="shared" si="19"/>
        <v>3.5214184833573081E-2</v>
      </c>
      <c r="K119" s="11">
        <f t="shared" si="17"/>
        <v>34.276464043193158</v>
      </c>
      <c r="L119" s="9">
        <f t="shared" si="18"/>
        <v>73.819697531373052</v>
      </c>
      <c r="M119" s="1">
        <f t="shared" si="14"/>
        <v>595.08035093664569</v>
      </c>
      <c r="N119" s="1">
        <f t="shared" si="20"/>
        <v>2336.0293924114239</v>
      </c>
      <c r="O119" s="1">
        <f t="shared" si="15"/>
        <v>8.3604618602745955</v>
      </c>
      <c r="P119" s="4"/>
    </row>
    <row r="120" spans="1:16" ht="15" x14ac:dyDescent="0.2">
      <c r="A120" s="21">
        <v>18</v>
      </c>
      <c r="B120" s="22">
        <v>51.87</v>
      </c>
      <c r="C120" s="23">
        <v>64.370397676767666</v>
      </c>
      <c r="D120" s="1">
        <f t="shared" si="13"/>
        <v>17.32055089929386</v>
      </c>
      <c r="E120" s="1">
        <f t="shared" si="8"/>
        <v>1.8086861921846207</v>
      </c>
      <c r="F120" s="1">
        <f t="shared" si="9"/>
        <v>1.7149162479935849</v>
      </c>
      <c r="G120" s="1">
        <f t="shared" si="10"/>
        <v>16.736298250226028</v>
      </c>
      <c r="H120" s="1">
        <f t="shared" si="21"/>
        <v>65.788508465911661</v>
      </c>
      <c r="I120" s="9">
        <f t="shared" si="16"/>
        <v>0.83362943973129378</v>
      </c>
      <c r="J120" s="9">
        <f t="shared" si="19"/>
        <v>3.1074733382611797E-2</v>
      </c>
      <c r="K120" s="11">
        <f t="shared" si="17"/>
        <v>30.247242310871684</v>
      </c>
      <c r="L120" s="9">
        <f t="shared" si="18"/>
        <v>65.142141725383411</v>
      </c>
      <c r="M120" s="1">
        <f t="shared" si="14"/>
        <v>590.25580334783433</v>
      </c>
      <c r="N120" s="1">
        <f t="shared" si="20"/>
        <v>2396.4520509778122</v>
      </c>
      <c r="O120" s="1">
        <f t="shared" si="15"/>
        <v>8.8156601344321448</v>
      </c>
      <c r="P120" s="4"/>
    </row>
    <row r="121" spans="1:16" ht="15" x14ac:dyDescent="0.2">
      <c r="A121" s="21">
        <v>19</v>
      </c>
      <c r="B121" s="22">
        <v>53.29</v>
      </c>
      <c r="C121" s="23">
        <v>63.522049191919166</v>
      </c>
      <c r="D121" s="1">
        <f t="shared" si="13"/>
        <v>16.736298250226028</v>
      </c>
      <c r="E121" s="1">
        <f t="shared" si="8"/>
        <v>1.8029244997840896</v>
      </c>
      <c r="F121" s="1">
        <f t="shared" si="9"/>
        <v>1.7266457202409118</v>
      </c>
      <c r="G121" s="1">
        <f t="shared" si="10"/>
        <v>16.160080049039284</v>
      </c>
      <c r="H121" s="1">
        <f t="shared" si="21"/>
        <v>65.418431590883884</v>
      </c>
      <c r="I121" s="9">
        <f t="shared" si="16"/>
        <v>0.86470417311390557</v>
      </c>
      <c r="J121" s="9">
        <f t="shared" si="19"/>
        <v>2.6942066064717052E-2</v>
      </c>
      <c r="K121" s="11">
        <f t="shared" si="17"/>
        <v>26.22462405650144</v>
      </c>
      <c r="L121" s="9">
        <f t="shared" si="18"/>
        <v>56.478807536431056</v>
      </c>
      <c r="M121" s="1">
        <f t="shared" si="14"/>
        <v>585.53632018883934</v>
      </c>
      <c r="N121" s="1">
        <f t="shared" si="20"/>
        <v>2448.2079479120239</v>
      </c>
      <c r="O121" s="1">
        <f t="shared" si="15"/>
        <v>9.2894172859055324</v>
      </c>
      <c r="P121" s="4"/>
    </row>
    <row r="122" spans="1:16" ht="15" x14ac:dyDescent="0.2">
      <c r="A122" s="21">
        <v>20</v>
      </c>
      <c r="B122" s="22">
        <v>54.78</v>
      </c>
      <c r="C122" s="23">
        <v>61.973352222222246</v>
      </c>
      <c r="D122" s="1">
        <f t="shared" si="13"/>
        <v>16.160080049039284</v>
      </c>
      <c r="E122" s="1">
        <f t="shared" si="8"/>
        <v>1.792204988359426</v>
      </c>
      <c r="F122" s="1">
        <f t="shared" si="9"/>
        <v>1.7386220279179425</v>
      </c>
      <c r="G122" s="1">
        <f t="shared" si="10"/>
        <v>15.593729472718445</v>
      </c>
      <c r="H122" s="1">
        <f t="shared" si="21"/>
        <v>64.766576943431673</v>
      </c>
      <c r="I122" s="9">
        <f t="shared" si="16"/>
        <v>0.89164623917862262</v>
      </c>
      <c r="J122" s="9">
        <f t="shared" si="19"/>
        <v>2.2941974668832077E-2</v>
      </c>
      <c r="K122" s="11">
        <f t="shared" si="17"/>
        <v>22.331051351396013</v>
      </c>
      <c r="L122" s="9">
        <f t="shared" si="18"/>
        <v>48.093393012777156</v>
      </c>
      <c r="M122" s="1">
        <f t="shared" si="14"/>
        <v>580.81340958662031</v>
      </c>
      <c r="N122" s="1">
        <f t="shared" si="20"/>
        <v>2491.5833941229121</v>
      </c>
      <c r="O122" s="1">
        <f t="shared" si="15"/>
        <v>9.6502199645713258</v>
      </c>
      <c r="P122" s="4"/>
    </row>
    <row r="123" spans="1:16" ht="15" x14ac:dyDescent="0.2">
      <c r="A123" s="21">
        <v>21</v>
      </c>
      <c r="B123" s="22">
        <v>56.34</v>
      </c>
      <c r="C123" s="23">
        <v>60.640420404040412</v>
      </c>
      <c r="D123" s="1">
        <f t="shared" si="13"/>
        <v>15.593729472718445</v>
      </c>
      <c r="E123" s="1">
        <f t="shared" si="8"/>
        <v>1.7827622034835293</v>
      </c>
      <c r="F123" s="1">
        <f t="shared" si="9"/>
        <v>1.7508168426497546</v>
      </c>
      <c r="G123" s="1">
        <f t="shared" si="10"/>
        <v>15.038793675341944</v>
      </c>
      <c r="H123" s="1">
        <f t="shared" si="21"/>
        <v>63.870521725694985</v>
      </c>
      <c r="I123" s="9">
        <f t="shared" si="16"/>
        <v>0.9145882138474547</v>
      </c>
      <c r="J123" s="9">
        <f t="shared" si="19"/>
        <v>1.9179704696599353E-2</v>
      </c>
      <c r="K123" s="11">
        <f t="shared" si="17"/>
        <v>18.668967107972808</v>
      </c>
      <c r="L123" s="9">
        <f t="shared" si="18"/>
        <v>40.206524902832982</v>
      </c>
      <c r="M123" s="1">
        <f t="shared" si="14"/>
        <v>576.09546278473135</v>
      </c>
      <c r="N123" s="1">
        <f t="shared" si="20"/>
        <v>2527.0844879960437</v>
      </c>
      <c r="O123" s="1">
        <f t="shared" si="15"/>
        <v>9.9638013892084523</v>
      </c>
      <c r="P123" s="4"/>
    </row>
    <row r="124" spans="1:16" ht="15" x14ac:dyDescent="0.2">
      <c r="A124" s="21">
        <v>22</v>
      </c>
      <c r="B124" s="22">
        <v>57.97</v>
      </c>
      <c r="C124" s="23">
        <v>58.816826969696962</v>
      </c>
      <c r="D124" s="1">
        <f t="shared" si="13"/>
        <v>15.038793675341944</v>
      </c>
      <c r="E124" s="1">
        <f t="shared" si="8"/>
        <v>1.769501591631071</v>
      </c>
      <c r="F124" s="1">
        <f t="shared" si="9"/>
        <v>1.7632033003707717</v>
      </c>
      <c r="G124" s="1">
        <f t="shared" si="10"/>
        <v>14.496553014437836</v>
      </c>
      <c r="H124" s="1">
        <f t="shared" si="21"/>
        <v>62.769792593622135</v>
      </c>
      <c r="I124" s="9">
        <f t="shared" si="16"/>
        <v>0.93376791854405405</v>
      </c>
      <c r="J124" s="9">
        <f t="shared" si="19"/>
        <v>1.5735922041529404E-2</v>
      </c>
      <c r="K124" s="11">
        <f t="shared" si="17"/>
        <v>15.316889162481425</v>
      </c>
      <c r="L124" s="9">
        <f t="shared" si="18"/>
        <v>32.987303581580612</v>
      </c>
      <c r="M124" s="1">
        <f t="shared" si="14"/>
        <v>571.39003175503001</v>
      </c>
      <c r="N124" s="1">
        <f t="shared" si="20"/>
        <v>2555.3856378879409</v>
      </c>
      <c r="O124" s="1">
        <f t="shared" si="15"/>
        <v>10.231476192760342</v>
      </c>
      <c r="P124" s="4"/>
    </row>
    <row r="125" spans="1:16" ht="15" x14ac:dyDescent="0.2">
      <c r="A125" s="21">
        <v>23</v>
      </c>
      <c r="B125" s="22">
        <v>59.67</v>
      </c>
      <c r="C125" s="23">
        <v>57.114051717171705</v>
      </c>
      <c r="D125" s="1">
        <f t="shared" si="13"/>
        <v>14.496553014437836</v>
      </c>
      <c r="E125" s="1">
        <f t="shared" si="8"/>
        <v>1.7567429704605753</v>
      </c>
      <c r="F125" s="1">
        <f t="shared" si="9"/>
        <v>1.775756037844098</v>
      </c>
      <c r="G125" s="1">
        <f t="shared" si="10"/>
        <v>13.968042110718574</v>
      </c>
      <c r="H125" s="1">
        <f t="shared" si="21"/>
        <v>61.503830651817026</v>
      </c>
      <c r="I125" s="9">
        <f t="shared" si="16"/>
        <v>0.94950384058558346</v>
      </c>
      <c r="J125" s="9">
        <f t="shared" si="19"/>
        <v>1.2664952453954381E-2</v>
      </c>
      <c r="K125" s="11">
        <f t="shared" si="17"/>
        <v>12.327696621358097</v>
      </c>
      <c r="L125" s="9">
        <f t="shared" si="18"/>
        <v>26.54961243086284</v>
      </c>
      <c r="M125" s="1">
        <f t="shared" si="14"/>
        <v>566.70387806534666</v>
      </c>
      <c r="N125" s="1">
        <f t="shared" si="20"/>
        <v>2577.2743959676286</v>
      </c>
      <c r="O125" s="1">
        <f t="shared" si="15"/>
        <v>10.45565121080894</v>
      </c>
      <c r="P125" s="4"/>
    </row>
    <row r="126" spans="1:16" ht="15" x14ac:dyDescent="0.2">
      <c r="A126" s="21">
        <v>24</v>
      </c>
      <c r="B126" s="22">
        <v>61.44</v>
      </c>
      <c r="C126" s="23">
        <v>55.130746161616145</v>
      </c>
      <c r="D126" s="1">
        <f t="shared" si="13"/>
        <v>13.968042110718574</v>
      </c>
      <c r="E126" s="1">
        <f t="shared" si="8"/>
        <v>1.741393870434639</v>
      </c>
      <c r="F126" s="1">
        <f t="shared" si="9"/>
        <v>1.7884512070234555</v>
      </c>
      <c r="G126" s="1">
        <f t="shared" si="10"/>
        <v>13.454071874205148</v>
      </c>
      <c r="H126" s="1">
        <f t="shared" si="21"/>
        <v>60.1128147749683</v>
      </c>
      <c r="I126" s="9">
        <f t="shared" ref="I126:I146" si="22">1-EXP(-K$5*((A130-A$97)/K$7)^(K$6+1))</f>
        <v>0.96216879303953784</v>
      </c>
      <c r="J126" s="9">
        <f t="shared" si="19"/>
        <v>9.9952273316471496E-3</v>
      </c>
      <c r="K126" s="11">
        <f t="shared" ref="K126:K146" si="23">K$15*J126*(K$16*K$12)*K$13</f>
        <v>9.7290637808577181</v>
      </c>
      <c r="L126" s="9">
        <f t="shared" ref="L126:L146" si="24">K126/((K$12+K$10)*1000)</f>
        <v>20.953052352813437</v>
      </c>
      <c r="M126" s="1">
        <f t="shared" si="14"/>
        <v>562.04302371417134</v>
      </c>
      <c r="N126" s="1">
        <f t="shared" si="20"/>
        <v>2593.7058814042016</v>
      </c>
      <c r="O126" s="1">
        <f t="shared" si="15"/>
        <v>10.639968215169338</v>
      </c>
      <c r="P126" s="4"/>
    </row>
    <row r="127" spans="1:16" ht="15" x14ac:dyDescent="0.2">
      <c r="A127" s="21">
        <v>25</v>
      </c>
      <c r="B127" s="22">
        <v>63.28</v>
      </c>
      <c r="C127" s="23">
        <v>53.495736060606092</v>
      </c>
      <c r="D127" s="1">
        <f t="shared" si="13"/>
        <v>13.454071874205148</v>
      </c>
      <c r="E127" s="1">
        <f t="shared" si="8"/>
        <v>1.7283191674577121</v>
      </c>
      <c r="F127" s="1">
        <f t="shared" si="9"/>
        <v>1.8012664704896202</v>
      </c>
      <c r="G127" s="1">
        <f t="shared" si="10"/>
        <v>12.957777094101695</v>
      </c>
      <c r="H127" s="1">
        <f t="shared" si="21"/>
        <v>58.62658236158056</v>
      </c>
      <c r="I127" s="9">
        <f t="shared" si="22"/>
        <v>0.97216402037118499</v>
      </c>
      <c r="J127" s="9">
        <f t="shared" si="19"/>
        <v>7.7316384304001451E-3</v>
      </c>
      <c r="K127" s="11">
        <f t="shared" si="23"/>
        <v>7.5257521338934508</v>
      </c>
      <c r="L127" s="9">
        <f t="shared" si="24"/>
        <v>16.20787796314201</v>
      </c>
      <c r="M127" s="1">
        <f t="shared" si="14"/>
        <v>557.52145679793091</v>
      </c>
      <c r="N127" s="1">
        <f t="shared" si="20"/>
        <v>2605.3345798396758</v>
      </c>
      <c r="O127" s="1">
        <f t="shared" si="15"/>
        <v>10.787291154530879</v>
      </c>
      <c r="P127" s="4"/>
    </row>
    <row r="128" spans="1:16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13"/>
        <v>12.957777094101695</v>
      </c>
      <c r="E128" s="1">
        <f t="shared" si="8"/>
        <v>1.7114850297456357</v>
      </c>
      <c r="F128" s="1">
        <f t="shared" si="9"/>
        <v>1.8141143561291255</v>
      </c>
      <c r="G128" s="1">
        <f t="shared" si="10"/>
        <v>12.476731512837496</v>
      </c>
      <c r="H128" s="1">
        <f t="shared" si="21"/>
        <v>57.086747396070173</v>
      </c>
      <c r="I128" s="9">
        <f t="shared" si="22"/>
        <v>0.97989565880158513</v>
      </c>
      <c r="J128" s="9">
        <f t="shared" si="19"/>
        <v>5.8593309713146358E-3</v>
      </c>
      <c r="K128" s="11">
        <f t="shared" si="23"/>
        <v>5.7033024704282447</v>
      </c>
      <c r="L128" s="9">
        <f t="shared" si="24"/>
        <v>12.282949103688361</v>
      </c>
      <c r="M128" s="1">
        <f t="shared" si="14"/>
        <v>552.94227727026339</v>
      </c>
      <c r="N128" s="1">
        <f t="shared" si="20"/>
        <v>2613.0764192626661</v>
      </c>
      <c r="O128" s="1">
        <f t="shared" si="15"/>
        <v>10.846482005253364</v>
      </c>
      <c r="P128" s="4"/>
    </row>
    <row r="129" spans="1:16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13"/>
        <v>12.476731512837496</v>
      </c>
      <c r="E129" s="1">
        <f t="shared" si="8"/>
        <v>1.6981287310808555</v>
      </c>
      <c r="F129" s="1">
        <f t="shared" si="9"/>
        <v>1.8270460170047342</v>
      </c>
      <c r="G129" s="1">
        <f t="shared" si="10"/>
        <v>12.011237174669283</v>
      </c>
      <c r="H129" s="1">
        <f t="shared" si="21"/>
        <v>55.511919739633313</v>
      </c>
      <c r="I129" s="9">
        <f t="shared" si="22"/>
        <v>0.98575498977289977</v>
      </c>
      <c r="J129" s="9">
        <f t="shared" si="19"/>
        <v>4.3483689898841105E-3</v>
      </c>
      <c r="K129" s="11">
        <f t="shared" si="23"/>
        <v>4.2325759926777646</v>
      </c>
      <c r="L129" s="9">
        <f t="shared" si="24"/>
        <v>9.1155108404500513</v>
      </c>
      <c r="M129" s="1">
        <f t="shared" si="14"/>
        <v>548.40116758956549</v>
      </c>
      <c r="N129" s="1">
        <f t="shared" si="20"/>
        <v>2617.7894863664096</v>
      </c>
      <c r="O129" s="1">
        <f t="shared" si="15"/>
        <v>10.935848188707743</v>
      </c>
      <c r="P129" s="4"/>
    </row>
    <row r="130" spans="1:16" ht="15" x14ac:dyDescent="0.2">
      <c r="A130" s="21">
        <v>28</v>
      </c>
      <c r="B130" s="22">
        <v>69.19</v>
      </c>
      <c r="C130" s="23">
        <v>47.950748686868678</v>
      </c>
      <c r="D130" s="1">
        <f t="shared" si="13"/>
        <v>12.011237174669283</v>
      </c>
      <c r="E130" s="1">
        <f t="shared" si="8"/>
        <v>1.6807953924876486</v>
      </c>
      <c r="F130" s="1">
        <f t="shared" si="9"/>
        <v>1.840043330603494</v>
      </c>
      <c r="G130" s="1">
        <f t="shared" si="10"/>
        <v>11.563516893479331</v>
      </c>
      <c r="H130" s="1">
        <f t="shared" si="21"/>
        <v>53.922013309003624</v>
      </c>
      <c r="I130" s="9">
        <f t="shared" si="22"/>
        <v>0.99010335876278388</v>
      </c>
      <c r="J130" s="9">
        <f t="shared" si="19"/>
        <v>3.1586942381306438E-3</v>
      </c>
      <c r="K130" s="11">
        <f t="shared" si="23"/>
        <v>3.0745811663231599</v>
      </c>
      <c r="L130" s="9">
        <f t="shared" si="24"/>
        <v>6.6215888385576918</v>
      </c>
      <c r="M130" s="1">
        <f t="shared" si="14"/>
        <v>543.9987238528588</v>
      </c>
      <c r="N130" s="1">
        <f t="shared" si="20"/>
        <v>2620.0639127293512</v>
      </c>
      <c r="O130" s="1">
        <f t="shared" si="15"/>
        <v>11.000090715036672</v>
      </c>
      <c r="P130" s="4"/>
    </row>
    <row r="131" spans="1:16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13"/>
        <v>11.563516893479331</v>
      </c>
      <c r="E131" s="1">
        <f t="shared" ref="E131:E194" si="25">LOG(C131)</f>
        <v>1.66649660093356</v>
      </c>
      <c r="F131" s="1">
        <f t="shared" ref="F131:F194" si="26">LOG(B131)</f>
        <v>1.8530286147129897</v>
      </c>
      <c r="G131" s="1">
        <f t="shared" ref="G131:G194" si="27">D131*(B131/B132)^$K$3</f>
        <v>11.133205157891709</v>
      </c>
      <c r="H131" s="1">
        <f t="shared" si="21"/>
        <v>52.341917862508737</v>
      </c>
      <c r="I131" s="9">
        <f t="shared" si="22"/>
        <v>0.99326205300091452</v>
      </c>
      <c r="J131" s="9">
        <f t="shared" si="19"/>
        <v>2.2448621974040517E-3</v>
      </c>
      <c r="K131" s="11">
        <f t="shared" si="23"/>
        <v>2.1850836177211059</v>
      </c>
      <c r="L131" s="9">
        <f t="shared" si="24"/>
        <v>4.7059174930549137</v>
      </c>
      <c r="M131" s="1">
        <f t="shared" si="14"/>
        <v>539.65156137724273</v>
      </c>
      <c r="N131" s="1">
        <f t="shared" si="20"/>
        <v>2620.4791097168995</v>
      </c>
      <c r="O131" s="1">
        <f t="shared" si="15"/>
        <v>10.991802751126889</v>
      </c>
      <c r="P131" s="4"/>
    </row>
    <row r="132" spans="1:16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28">G131</f>
        <v>11.133205157891709</v>
      </c>
      <c r="E132" s="1">
        <f t="shared" si="25"/>
        <v>1.6498140080347867</v>
      </c>
      <c r="F132" s="1">
        <f t="shared" si="26"/>
        <v>1.8659918001262754</v>
      </c>
      <c r="G132" s="1">
        <f t="shared" si="27"/>
        <v>10.719886574771873</v>
      </c>
      <c r="H132" s="1">
        <f t="shared" si="21"/>
        <v>50.782315437832573</v>
      </c>
      <c r="I132" s="9">
        <f t="shared" si="22"/>
        <v>0.99550691519831858</v>
      </c>
      <c r="J132" s="9">
        <f t="shared" si="19"/>
        <v>1.5601563982664546E-3</v>
      </c>
      <c r="K132" s="11">
        <f t="shared" si="23"/>
        <v>1.5186108932998341</v>
      </c>
      <c r="L132" s="9">
        <f t="shared" si="24"/>
        <v>3.2705648012576787</v>
      </c>
      <c r="M132" s="1">
        <f t="shared" ref="M132:M163" si="29">1/(G131*B131/(M131*(B132)*G132))</f>
        <v>535.36084087173595</v>
      </c>
      <c r="N132" s="1">
        <f t="shared" si="20"/>
        <v>2619.4297429131598</v>
      </c>
      <c r="O132" s="1">
        <f t="shared" ref="O132:O195" si="30">(H132*100000)*((B132/1000000)-(B131/1000000))</f>
        <v>10.968980134571801</v>
      </c>
      <c r="P132" s="4"/>
    </row>
    <row r="133" spans="1:16" ht="15" x14ac:dyDescent="0.2">
      <c r="A133" s="21">
        <v>31</v>
      </c>
      <c r="B133" s="22">
        <v>75.67</v>
      </c>
      <c r="C133" s="23">
        <v>43.140624949494963</v>
      </c>
      <c r="D133" s="1">
        <f t="shared" si="28"/>
        <v>10.719886574771873</v>
      </c>
      <c r="E133" s="1">
        <f t="shared" si="25"/>
        <v>1.6348864321469443</v>
      </c>
      <c r="F133" s="1">
        <f t="shared" si="26"/>
        <v>1.8789237339675673</v>
      </c>
      <c r="G133" s="1">
        <f t="shared" si="27"/>
        <v>10.321424345796174</v>
      </c>
      <c r="H133" s="1">
        <f t="shared" si="21"/>
        <v>49.25546783758643</v>
      </c>
      <c r="I133" s="9">
        <f t="shared" si="22"/>
        <v>0.99706707159658503</v>
      </c>
      <c r="J133" s="9">
        <f t="shared" si="19"/>
        <v>1.0598295938427649E-3</v>
      </c>
      <c r="K133" s="11">
        <f t="shared" si="23"/>
        <v>1.0316073234962211</v>
      </c>
      <c r="L133" s="9">
        <f t="shared" si="24"/>
        <v>2.2217268530288585</v>
      </c>
      <c r="M133" s="1">
        <f t="shared" si="29"/>
        <v>531.04090926673882</v>
      </c>
      <c r="N133" s="1">
        <f t="shared" si="20"/>
        <v>2617.4635224990884</v>
      </c>
      <c r="O133" s="1">
        <f t="shared" si="30"/>
        <v>10.9347138599442</v>
      </c>
      <c r="P133" s="4"/>
    </row>
    <row r="134" spans="1:16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28"/>
        <v>10.321424345796174</v>
      </c>
      <c r="E134" s="1">
        <f t="shared" si="25"/>
        <v>1.6176302362766268</v>
      </c>
      <c r="F134" s="1">
        <f t="shared" si="26"/>
        <v>1.8918718304455837</v>
      </c>
      <c r="G134" s="1">
        <f t="shared" si="27"/>
        <v>9.9392355822294647</v>
      </c>
      <c r="H134" s="1">
        <f t="shared" si="21"/>
        <v>47.7616268958513</v>
      </c>
      <c r="I134" s="9">
        <f t="shared" si="22"/>
        <v>0.9981269011904278</v>
      </c>
      <c r="J134" s="9">
        <f t="shared" si="19"/>
        <v>7.0337089453931245E-4</v>
      </c>
      <c r="K134" s="11">
        <f t="shared" si="23"/>
        <v>0.68464078579833698</v>
      </c>
      <c r="L134" s="9">
        <f t="shared" si="24"/>
        <v>1.4744804382852135</v>
      </c>
      <c r="M134" s="1">
        <f t="shared" si="29"/>
        <v>526.85296199963864</v>
      </c>
      <c r="N134" s="1">
        <f t="shared" si="20"/>
        <v>2614.8898402744499</v>
      </c>
      <c r="O134" s="1">
        <f t="shared" si="30"/>
        <v>10.937412559149916</v>
      </c>
      <c r="P134" s="4"/>
    </row>
    <row r="135" spans="1:16" ht="15" x14ac:dyDescent="0.2">
      <c r="A135" s="21">
        <v>33</v>
      </c>
      <c r="B135" s="22">
        <v>80.31</v>
      </c>
      <c r="C135" s="23">
        <v>40.07965272727273</v>
      </c>
      <c r="D135" s="1">
        <f t="shared" si="28"/>
        <v>9.9392355822294647</v>
      </c>
      <c r="E135" s="1">
        <f t="shared" si="25"/>
        <v>1.6029239499030377</v>
      </c>
      <c r="F135" s="1">
        <f t="shared" si="26"/>
        <v>1.9047696259065952</v>
      </c>
      <c r="G135" s="1">
        <f t="shared" si="27"/>
        <v>9.5742624617064962</v>
      </c>
      <c r="H135" s="1">
        <f t="shared" si="21"/>
        <v>46.309053172607328</v>
      </c>
      <c r="I135" s="9">
        <f t="shared" si="22"/>
        <v>0.99883027208496711</v>
      </c>
      <c r="J135" s="9">
        <f t="shared" si="19"/>
        <v>4.5582933159837857E-4</v>
      </c>
      <c r="K135" s="11">
        <f t="shared" si="23"/>
        <v>0.44369102304104802</v>
      </c>
      <c r="L135" s="9">
        <f t="shared" si="24"/>
        <v>0.95555764086406603</v>
      </c>
      <c r="M135" s="1">
        <f t="shared" si="29"/>
        <v>522.80479933671495</v>
      </c>
      <c r="N135" s="1">
        <f t="shared" si="20"/>
        <v>2611.7883662132581</v>
      </c>
      <c r="O135" s="1">
        <f t="shared" si="30"/>
        <v>10.882627495562799</v>
      </c>
      <c r="P135" s="4"/>
    </row>
    <row r="136" spans="1:16" ht="15" x14ac:dyDescent="0.2">
      <c r="A136" s="21">
        <v>34</v>
      </c>
      <c r="B136" s="22">
        <v>82.71</v>
      </c>
      <c r="C136" s="23">
        <v>38.484122424242457</v>
      </c>
      <c r="D136" s="1">
        <f t="shared" si="28"/>
        <v>9.5742624617064962</v>
      </c>
      <c r="E136" s="1">
        <f t="shared" si="25"/>
        <v>1.5852815875395301</v>
      </c>
      <c r="F136" s="1">
        <f t="shared" si="26"/>
        <v>1.9175580208254361</v>
      </c>
      <c r="G136" s="1">
        <f t="shared" si="27"/>
        <v>9.2243040330498296</v>
      </c>
      <c r="H136" s="1">
        <f t="shared" si="21"/>
        <v>44.906872668705702</v>
      </c>
      <c r="I136" s="9">
        <f t="shared" si="22"/>
        <v>0.99928610141656549</v>
      </c>
      <c r="J136" s="9">
        <f t="shared" si="19"/>
        <v>2.8832148901181132E-4</v>
      </c>
      <c r="K136" s="11">
        <f t="shared" si="23"/>
        <v>0.28064375755678966</v>
      </c>
      <c r="L136" s="9">
        <f t="shared" si="24"/>
        <v>0.6044099902138047</v>
      </c>
      <c r="M136" s="1">
        <f t="shared" si="29"/>
        <v>518.74776763465911</v>
      </c>
      <c r="N136" s="1">
        <f t="shared" si="20"/>
        <v>2608.3945738354023</v>
      </c>
      <c r="O136" s="1">
        <f t="shared" si="30"/>
        <v>10.777649440489327</v>
      </c>
      <c r="P136" s="4"/>
    </row>
    <row r="137" spans="1:16" ht="15" x14ac:dyDescent="0.2">
      <c r="A137" s="21">
        <v>35</v>
      </c>
      <c r="B137" s="22">
        <v>85.17</v>
      </c>
      <c r="C137" s="23">
        <v>37.249273939393944</v>
      </c>
      <c r="D137" s="1">
        <f t="shared" si="28"/>
        <v>9.2243040330498296</v>
      </c>
      <c r="E137" s="1">
        <f t="shared" si="25"/>
        <v>1.5711178119249061</v>
      </c>
      <c r="F137" s="1">
        <f t="shared" si="26"/>
        <v>1.9302866472455196</v>
      </c>
      <c r="G137" s="1">
        <f t="shared" si="27"/>
        <v>8.8888326570325944</v>
      </c>
      <c r="H137" s="1">
        <f t="shared" si="21"/>
        <v>43.551383639156462</v>
      </c>
      <c r="I137" s="9">
        <f t="shared" si="22"/>
        <v>0.9995744229055773</v>
      </c>
      <c r="J137" s="9">
        <f t="shared" si="19"/>
        <v>1.7790755950264359E-4</v>
      </c>
      <c r="K137" s="11">
        <f t="shared" si="23"/>
        <v>0.17317004767041372</v>
      </c>
      <c r="L137" s="9">
        <f t="shared" si="24"/>
        <v>0.37294863683764362</v>
      </c>
      <c r="M137" s="1">
        <f t="shared" si="29"/>
        <v>514.7495652665898</v>
      </c>
      <c r="N137" s="1">
        <f t="shared" si="20"/>
        <v>2604.9000257485914</v>
      </c>
      <c r="O137" s="1">
        <f t="shared" si="30"/>
        <v>10.71364037523249</v>
      </c>
      <c r="P137" s="4"/>
    </row>
    <row r="138" spans="1:16" ht="15" x14ac:dyDescent="0.2">
      <c r="A138" s="21">
        <v>36</v>
      </c>
      <c r="B138" s="22">
        <v>87.69</v>
      </c>
      <c r="C138" s="23">
        <v>35.743114848484858</v>
      </c>
      <c r="D138" s="1">
        <f t="shared" si="28"/>
        <v>8.8888326570325944</v>
      </c>
      <c r="E138" s="1">
        <f t="shared" si="25"/>
        <v>1.5531923965905472</v>
      </c>
      <c r="F138" s="1">
        <f t="shared" si="26"/>
        <v>1.9429500700770987</v>
      </c>
      <c r="G138" s="1">
        <f t="shared" si="27"/>
        <v>8.568523229750026</v>
      </c>
      <c r="H138" s="1">
        <f t="shared" si="21"/>
        <v>42.240619468838133</v>
      </c>
      <c r="I138" s="9">
        <f t="shared" si="22"/>
        <v>0.99975233046507994</v>
      </c>
      <c r="J138" s="9">
        <f t="shared" si="19"/>
        <v>1.0703819647583934E-4</v>
      </c>
      <c r="K138" s="11">
        <f t="shared" si="23"/>
        <v>0.1041878694648767</v>
      </c>
      <c r="L138" s="9">
        <f t="shared" si="24"/>
        <v>0.2243847848670589</v>
      </c>
      <c r="M138" s="1">
        <f t="shared" si="29"/>
        <v>510.88206854294157</v>
      </c>
      <c r="N138" s="1">
        <f t="shared" si="20"/>
        <v>2601.2542588322276</v>
      </c>
      <c r="O138" s="1">
        <f t="shared" si="30"/>
        <v>10.644636106147194</v>
      </c>
      <c r="P138" s="4"/>
    </row>
    <row r="139" spans="1:16" ht="15" x14ac:dyDescent="0.2">
      <c r="A139" s="21">
        <v>37</v>
      </c>
      <c r="B139" s="22">
        <v>90.26</v>
      </c>
      <c r="C139" s="23">
        <v>34.592036565656599</v>
      </c>
      <c r="D139" s="1">
        <f t="shared" si="28"/>
        <v>8.568523229750026</v>
      </c>
      <c r="E139" s="1">
        <f t="shared" si="25"/>
        <v>1.5389761313462533</v>
      </c>
      <c r="F139" s="1">
        <f t="shared" si="26"/>
        <v>1.9554953291841271</v>
      </c>
      <c r="G139" s="1">
        <f t="shared" si="27"/>
        <v>8.2614870580212312</v>
      </c>
      <c r="H139" s="1">
        <f t="shared" si="21"/>
        <v>40.980872683745197</v>
      </c>
      <c r="I139" s="9">
        <f t="shared" si="22"/>
        <v>0.99985936866155578</v>
      </c>
      <c r="J139" s="9">
        <f t="shared" si="19"/>
        <v>6.2761482871209751E-5</v>
      </c>
      <c r="K139" s="11">
        <f t="shared" si="23"/>
        <v>6.1090203311522304E-2</v>
      </c>
      <c r="L139" s="9">
        <f t="shared" si="24"/>
        <v>0.13156725632211816</v>
      </c>
      <c r="M139" s="1">
        <f t="shared" si="29"/>
        <v>507.01191684171073</v>
      </c>
      <c r="N139" s="1">
        <f t="shared" si="20"/>
        <v>2597.6401434808199</v>
      </c>
      <c r="O139" s="1">
        <f t="shared" si="30"/>
        <v>10.532084279722561</v>
      </c>
      <c r="P139" s="4"/>
    </row>
    <row r="140" spans="1:16" ht="15" x14ac:dyDescent="0.2">
      <c r="A140" s="21">
        <v>38</v>
      </c>
      <c r="B140" s="22">
        <v>92.89</v>
      </c>
      <c r="C140" s="23">
        <v>33.207922929292948</v>
      </c>
      <c r="D140" s="1">
        <f t="shared" si="28"/>
        <v>8.2614870580212312</v>
      </c>
      <c r="E140" s="1">
        <f t="shared" si="25"/>
        <v>1.521241712437988</v>
      </c>
      <c r="F140" s="1">
        <f t="shared" si="26"/>
        <v>1.9679689628786923</v>
      </c>
      <c r="G140" s="1">
        <f t="shared" si="27"/>
        <v>7.968273260357349</v>
      </c>
      <c r="H140" s="1">
        <f t="shared" si="21"/>
        <v>39.765305493084291</v>
      </c>
      <c r="I140" s="9">
        <f t="shared" si="22"/>
        <v>0.99992213014442699</v>
      </c>
      <c r="J140" s="9">
        <f t="shared" si="19"/>
        <v>3.584590032279511E-5</v>
      </c>
      <c r="K140" s="11">
        <f t="shared" si="23"/>
        <v>3.4891357540066135E-2</v>
      </c>
      <c r="L140" s="9">
        <f t="shared" si="24"/>
        <v>7.5143966332728185E-2</v>
      </c>
      <c r="M140" s="1">
        <f t="shared" si="29"/>
        <v>503.26623423398081</v>
      </c>
      <c r="N140" s="1">
        <f t="shared" si="20"/>
        <v>2594.0344634872317</v>
      </c>
      <c r="O140" s="1">
        <f t="shared" si="30"/>
        <v>10.458275344681143</v>
      </c>
      <c r="P140" s="4"/>
    </row>
    <row r="141" spans="1:16" ht="15" x14ac:dyDescent="0.2">
      <c r="A141" s="21">
        <v>39</v>
      </c>
      <c r="B141" s="22">
        <v>95.57</v>
      </c>
      <c r="C141" s="23">
        <v>32.153074444444428</v>
      </c>
      <c r="D141" s="1">
        <f t="shared" si="28"/>
        <v>7.968273260357349</v>
      </c>
      <c r="E141" s="1">
        <f t="shared" si="25"/>
        <v>1.5072225060446633</v>
      </c>
      <c r="F141" s="1">
        <f t="shared" si="26"/>
        <v>1.9803215860087564</v>
      </c>
      <c r="G141" s="1">
        <f t="shared" si="27"/>
        <v>7.688180125004652</v>
      </c>
      <c r="H141" s="1">
        <f t="shared" si="21"/>
        <v>38.595993151182263</v>
      </c>
      <c r="I141" s="9">
        <f t="shared" si="22"/>
        <v>0.99995797604474979</v>
      </c>
      <c r="J141" s="9">
        <f t="shared" si="19"/>
        <v>1.9932346758455566E-5</v>
      </c>
      <c r="K141" s="11">
        <f t="shared" si="23"/>
        <v>1.9401567016007981E-2</v>
      </c>
      <c r="L141" s="9">
        <f t="shared" si="24"/>
        <v>4.1784292771610797E-2</v>
      </c>
      <c r="M141" s="1">
        <f t="shared" si="29"/>
        <v>499.58541027406005</v>
      </c>
      <c r="N141" s="1">
        <f t="shared" si="20"/>
        <v>2590.3966051755988</v>
      </c>
      <c r="O141" s="1">
        <f t="shared" si="30"/>
        <v>10.343726164516825</v>
      </c>
      <c r="P141" s="4"/>
    </row>
    <row r="142" spans="1:16" ht="15" x14ac:dyDescent="0.2">
      <c r="A142" s="21">
        <v>40</v>
      </c>
      <c r="B142" s="22">
        <v>98.3</v>
      </c>
      <c r="C142" s="23">
        <v>30.895379999999992</v>
      </c>
      <c r="D142" s="1">
        <f t="shared" si="28"/>
        <v>7.688180125004652</v>
      </c>
      <c r="E142" s="1">
        <f t="shared" si="25"/>
        <v>1.4898935412203884</v>
      </c>
      <c r="F142" s="1">
        <f t="shared" si="26"/>
        <v>1.9925535178321356</v>
      </c>
      <c r="G142" s="1">
        <f t="shared" si="27"/>
        <v>7.4196091902700383</v>
      </c>
      <c r="H142" s="1">
        <f t="shared" si="21"/>
        <v>37.473665238996119</v>
      </c>
      <c r="I142" s="9">
        <f t="shared" si="22"/>
        <v>0.99997790839150824</v>
      </c>
      <c r="J142" s="9">
        <f t="shared" si="19"/>
        <v>1.0785239188737528E-5</v>
      </c>
      <c r="K142" s="11">
        <f t="shared" si="23"/>
        <v>1.0498038361448827E-2</v>
      </c>
      <c r="L142" s="9">
        <f t="shared" si="24"/>
        <v>2.2609158737562387E-2</v>
      </c>
      <c r="M142" s="1">
        <f t="shared" si="29"/>
        <v>495.90576766965506</v>
      </c>
      <c r="N142" s="1">
        <f t="shared" si="20"/>
        <v>2586.9149236207663</v>
      </c>
      <c r="O142" s="1">
        <f t="shared" si="30"/>
        <v>10.230310610245926</v>
      </c>
      <c r="P142" s="4"/>
    </row>
    <row r="143" spans="1:16" ht="15" x14ac:dyDescent="0.2">
      <c r="A143" s="21">
        <v>41</v>
      </c>
      <c r="B143" s="22">
        <v>101.09</v>
      </c>
      <c r="C143" s="23">
        <v>29.929933030303022</v>
      </c>
      <c r="D143" s="1">
        <f t="shared" si="28"/>
        <v>7.4196091902700383</v>
      </c>
      <c r="E143" s="1">
        <f t="shared" si="25"/>
        <v>1.4761057450860187</v>
      </c>
      <c r="F143" s="1">
        <f t="shared" si="26"/>
        <v>2.0047081965443363</v>
      </c>
      <c r="G143" s="1">
        <f t="shared" si="27"/>
        <v>7.1638509149702108</v>
      </c>
      <c r="H143" s="1">
        <f t="shared" si="21"/>
        <v>36.390375536675236</v>
      </c>
      <c r="I143" s="9">
        <f t="shared" si="22"/>
        <v>0.99998869363069698</v>
      </c>
      <c r="J143" s="9">
        <f t="shared" si="19"/>
        <v>5.6758691938663119E-6</v>
      </c>
      <c r="K143" s="11">
        <f t="shared" si="23"/>
        <v>5.5247261084386745E-3</v>
      </c>
      <c r="L143" s="9">
        <f t="shared" si="24"/>
        <v>1.1898357127931723E-2</v>
      </c>
      <c r="M143" s="1">
        <f t="shared" si="29"/>
        <v>492.40147695608516</v>
      </c>
      <c r="N143" s="1">
        <f t="shared" si="20"/>
        <v>2583.4329207606256</v>
      </c>
      <c r="O143" s="1">
        <f t="shared" si="30"/>
        <v>10.15291477473246</v>
      </c>
      <c r="P143" s="4"/>
    </row>
    <row r="144" spans="1:16" ht="15" x14ac:dyDescent="0.2">
      <c r="A144" s="21">
        <v>42</v>
      </c>
      <c r="B144" s="22">
        <v>103.92</v>
      </c>
      <c r="C144" s="23">
        <v>28.768372424242422</v>
      </c>
      <c r="D144" s="1">
        <f t="shared" si="28"/>
        <v>7.1638509149702108</v>
      </c>
      <c r="E144" s="1">
        <f t="shared" si="25"/>
        <v>1.4589152922982156</v>
      </c>
      <c r="F144" s="1">
        <f t="shared" si="26"/>
        <v>2.0166991380649715</v>
      </c>
      <c r="G144" s="1">
        <f t="shared" si="27"/>
        <v>6.9193136529522086</v>
      </c>
      <c r="H144" s="1">
        <f t="shared" si="21"/>
        <v>35.35316950044281</v>
      </c>
      <c r="I144" s="9">
        <f t="shared" si="22"/>
        <v>0.99999436949989084</v>
      </c>
      <c r="J144" s="9">
        <f t="shared" si="19"/>
        <v>2.903649719665502E-6</v>
      </c>
      <c r="K144" s="11">
        <f t="shared" si="23"/>
        <v>2.826328244726368E-3</v>
      </c>
      <c r="L144" s="9">
        <f t="shared" si="24"/>
        <v>6.0869375524605735E-3</v>
      </c>
      <c r="M144" s="1">
        <f t="shared" si="29"/>
        <v>488.9075757388166</v>
      </c>
      <c r="N144" s="1">
        <f t="shared" si="20"/>
        <v>2580.0608518612685</v>
      </c>
      <c r="O144" s="1">
        <f t="shared" si="30"/>
        <v>10.004946968625308</v>
      </c>
      <c r="P144" s="4"/>
    </row>
    <row r="145" spans="1:16" ht="15" x14ac:dyDescent="0.2">
      <c r="A145" s="21">
        <v>43</v>
      </c>
      <c r="B145" s="22">
        <v>106.8</v>
      </c>
      <c r="C145" s="23">
        <v>27.910784040404039</v>
      </c>
      <c r="D145" s="1">
        <f t="shared" si="28"/>
        <v>6.9193136529522086</v>
      </c>
      <c r="E145" s="1">
        <f t="shared" si="25"/>
        <v>1.4457720364040187</v>
      </c>
      <c r="F145" s="1">
        <f t="shared" si="26"/>
        <v>2.0285712526925375</v>
      </c>
      <c r="G145" s="1">
        <f t="shared" si="27"/>
        <v>6.6862049793444367</v>
      </c>
      <c r="H145" s="1">
        <f t="shared" si="21"/>
        <v>34.35496608327594</v>
      </c>
      <c r="I145" s="9">
        <f t="shared" si="22"/>
        <v>0.99999727314961051</v>
      </c>
      <c r="J145" s="9">
        <f t="shared" si="19"/>
        <v>1.4432532373653828E-6</v>
      </c>
      <c r="K145" s="11">
        <f t="shared" si="23"/>
        <v>1.4048207541812101E-3</v>
      </c>
      <c r="L145" s="9">
        <f t="shared" si="24"/>
        <v>3.025500034915253E-3</v>
      </c>
      <c r="M145" s="1">
        <f t="shared" si="29"/>
        <v>485.52941990190709</v>
      </c>
      <c r="N145" s="1">
        <f t="shared" si="20"/>
        <v>2576.6962914104483</v>
      </c>
      <c r="O145" s="1">
        <f t="shared" si="30"/>
        <v>9.894230231983423</v>
      </c>
      <c r="P145" s="4"/>
    </row>
    <row r="146" spans="1:16" ht="15" x14ac:dyDescent="0.2">
      <c r="A146" s="21">
        <v>44</v>
      </c>
      <c r="B146" s="22">
        <v>109.72</v>
      </c>
      <c r="C146" s="23">
        <v>26.822079494949488</v>
      </c>
      <c r="D146" s="1">
        <f t="shared" si="28"/>
        <v>6.6862049793444367</v>
      </c>
      <c r="E146" s="1">
        <f t="shared" si="25"/>
        <v>1.4284924453340728</v>
      </c>
      <c r="F146" s="1">
        <f t="shared" si="26"/>
        <v>2.0402857989324916</v>
      </c>
      <c r="G146" s="1">
        <f t="shared" si="27"/>
        <v>6.4631229885977923</v>
      </c>
      <c r="H146" s="1">
        <f t="shared" si="21"/>
        <v>33.39837983764027</v>
      </c>
      <c r="I146" s="9">
        <f t="shared" si="22"/>
        <v>0.99999871640284788</v>
      </c>
      <c r="J146" s="9"/>
      <c r="K146" s="11">
        <f t="shared" si="23"/>
        <v>0</v>
      </c>
      <c r="L146" s="9">
        <f t="shared" si="24"/>
        <v>0</v>
      </c>
      <c r="M146" s="1">
        <f t="shared" si="29"/>
        <v>482.16183395105219</v>
      </c>
      <c r="N146" s="1">
        <f t="shared" si="20"/>
        <v>2573.4376714140053</v>
      </c>
      <c r="O146" s="1">
        <f t="shared" si="30"/>
        <v>9.7523269125909788</v>
      </c>
      <c r="P146" s="4"/>
    </row>
    <row r="147" spans="1:16" ht="15" x14ac:dyDescent="0.2">
      <c r="A147" s="21">
        <v>45</v>
      </c>
      <c r="B147" s="22">
        <v>112.69</v>
      </c>
      <c r="C147" s="23">
        <v>26.016978484848501</v>
      </c>
      <c r="D147" s="1">
        <f t="shared" si="28"/>
        <v>6.4631229885977923</v>
      </c>
      <c r="E147" s="1">
        <f t="shared" si="25"/>
        <v>1.4152568578076989</v>
      </c>
      <c r="F147" s="1">
        <f t="shared" si="26"/>
        <v>2.0518853788898719</v>
      </c>
      <c r="G147" s="1">
        <f t="shared" si="27"/>
        <v>6.2502553662398075</v>
      </c>
      <c r="H147" s="1">
        <f t="shared" si="21"/>
        <v>32.477107633870368</v>
      </c>
      <c r="M147" s="1">
        <f t="shared" si="29"/>
        <v>478.90321395460916</v>
      </c>
      <c r="N147" s="1">
        <f t="shared" si="20"/>
        <v>2570.189701570313</v>
      </c>
      <c r="O147" s="1">
        <f t="shared" si="30"/>
        <v>9.6457009672594793</v>
      </c>
      <c r="P147" s="4"/>
    </row>
    <row r="148" spans="1:16" ht="15" x14ac:dyDescent="0.2">
      <c r="A148" s="21">
        <v>46</v>
      </c>
      <c r="B148" s="22">
        <v>115.7</v>
      </c>
      <c r="C148" s="23">
        <v>24.874582020202027</v>
      </c>
      <c r="D148" s="1">
        <f t="shared" si="28"/>
        <v>6.2502553662398075</v>
      </c>
      <c r="E148" s="1">
        <f t="shared" si="25"/>
        <v>1.3957557918159567</v>
      </c>
      <c r="F148" s="1">
        <f t="shared" si="26"/>
        <v>2.0633333589517497</v>
      </c>
      <c r="G148" s="1">
        <f t="shared" si="27"/>
        <v>6.0463644228284359</v>
      </c>
      <c r="H148" s="1">
        <f t="shared" si="21"/>
        <v>31.594093925660715</v>
      </c>
      <c r="M148" s="1">
        <f t="shared" si="29"/>
        <v>475.65524411091673</v>
      </c>
      <c r="N148" s="1">
        <f t="shared" si="20"/>
        <v>2567.0936914624358</v>
      </c>
      <c r="O148" s="1">
        <f t="shared" si="30"/>
        <v>9.5098222716239178</v>
      </c>
      <c r="P148" s="4"/>
    </row>
    <row r="149" spans="1:16" ht="15" x14ac:dyDescent="0.2">
      <c r="A149" s="21">
        <v>47</v>
      </c>
      <c r="B149" s="22">
        <v>118.76</v>
      </c>
      <c r="C149" s="23">
        <v>24.131657777777761</v>
      </c>
      <c r="D149" s="1">
        <f t="shared" si="28"/>
        <v>6.0463644228284359</v>
      </c>
      <c r="E149" s="1">
        <f t="shared" si="25"/>
        <v>1.3825871577567255</v>
      </c>
      <c r="F149" s="1">
        <f t="shared" si="26"/>
        <v>2.0746701889240069</v>
      </c>
      <c r="G149" s="1">
        <f t="shared" si="27"/>
        <v>5.8522309129136456</v>
      </c>
      <c r="H149" s="1">
        <f t="shared" si="21"/>
        <v>30.74253916935492</v>
      </c>
      <c r="M149" s="1">
        <f t="shared" si="29"/>
        <v>472.55923400303959</v>
      </c>
      <c r="N149" s="1">
        <f t="shared" si="20"/>
        <v>2563.9666949438574</v>
      </c>
      <c r="O149" s="1">
        <f t="shared" si="30"/>
        <v>9.4072169858226093</v>
      </c>
      <c r="P149" s="4"/>
    </row>
    <row r="150" spans="1:16" ht="15" x14ac:dyDescent="0.2">
      <c r="A150" s="21">
        <v>48</v>
      </c>
      <c r="B150" s="22">
        <v>121.85</v>
      </c>
      <c r="C150" s="23">
        <v>23.155723434343439</v>
      </c>
      <c r="D150" s="1">
        <f t="shared" si="28"/>
        <v>5.8522309129136456</v>
      </c>
      <c r="E150" s="1">
        <f t="shared" si="25"/>
        <v>1.3646583538306869</v>
      </c>
      <c r="F150" s="1">
        <f t="shared" si="26"/>
        <v>2.085825533520743</v>
      </c>
      <c r="G150" s="1">
        <f t="shared" si="27"/>
        <v>5.6660808355715631</v>
      </c>
      <c r="H150" s="1">
        <f t="shared" si="21"/>
        <v>29.928061950758831</v>
      </c>
      <c r="M150" s="1">
        <f t="shared" si="29"/>
        <v>469.43223748446138</v>
      </c>
      <c r="N150" s="1">
        <f t="shared" si="20"/>
        <v>2560.9823376205563</v>
      </c>
      <c r="O150" s="1">
        <f t="shared" si="30"/>
        <v>9.2477711427844351</v>
      </c>
      <c r="P150" s="4"/>
    </row>
    <row r="151" spans="1:16" ht="15" x14ac:dyDescent="0.2">
      <c r="A151" s="21">
        <v>49</v>
      </c>
      <c r="B151" s="22">
        <v>124.99</v>
      </c>
      <c r="C151" s="23">
        <v>22.534299191919192</v>
      </c>
      <c r="D151" s="1">
        <f t="shared" si="28"/>
        <v>5.6660808355715631</v>
      </c>
      <c r="E151" s="1">
        <f t="shared" si="25"/>
        <v>1.3528440562248347</v>
      </c>
      <c r="F151" s="1">
        <f t="shared" si="26"/>
        <v>2.0968752680596876</v>
      </c>
      <c r="G151" s="1">
        <f t="shared" si="27"/>
        <v>5.4886210203402399</v>
      </c>
      <c r="H151" s="1">
        <f>H150*(B150/B151)^K$4</f>
        <v>28.91872438229392</v>
      </c>
      <c r="M151" s="1">
        <f t="shared" si="29"/>
        <v>466.44788016116041</v>
      </c>
      <c r="N151" s="1">
        <f t="shared" si="20"/>
        <v>2558.0139065191383</v>
      </c>
      <c r="O151" s="1">
        <f t="shared" si="30"/>
        <v>9.0804794560403312</v>
      </c>
    </row>
    <row r="152" spans="1:16" ht="15" x14ac:dyDescent="0.2">
      <c r="A152" s="21">
        <v>50</v>
      </c>
      <c r="B152" s="22">
        <v>128.16</v>
      </c>
      <c r="C152" s="23">
        <v>21.621160303030308</v>
      </c>
      <c r="D152" s="1">
        <f t="shared" si="28"/>
        <v>5.4886210203402399</v>
      </c>
      <c r="E152" s="1">
        <f t="shared" si="25"/>
        <v>1.3348789967256109</v>
      </c>
      <c r="F152" s="1">
        <f t="shared" si="26"/>
        <v>2.1077524987401626</v>
      </c>
      <c r="G152" s="1">
        <f t="shared" si="27"/>
        <v>5.3187964743604823</v>
      </c>
      <c r="H152" s="1">
        <f t="shared" ref="H152:H215" si="31">H151*(B151/B152)^K$4</f>
        <v>27.958397440537624</v>
      </c>
      <c r="M152" s="1">
        <f t="shared" si="29"/>
        <v>463.47944905974225</v>
      </c>
      <c r="N152" s="1">
        <f t="shared" si="20"/>
        <v>2555.1418084537208</v>
      </c>
      <c r="O152" s="1">
        <f t="shared" si="30"/>
        <v>8.8628119886503853</v>
      </c>
    </row>
    <row r="153" spans="1:16" ht="15" x14ac:dyDescent="0.2">
      <c r="A153" s="21">
        <v>51</v>
      </c>
      <c r="B153" s="22">
        <v>131.37</v>
      </c>
      <c r="C153" s="23">
        <v>21.078741111111114</v>
      </c>
      <c r="D153" s="1">
        <f t="shared" si="28"/>
        <v>5.3187964743604823</v>
      </c>
      <c r="E153" s="1">
        <f t="shared" si="25"/>
        <v>1.3238446698790469</v>
      </c>
      <c r="F153" s="1">
        <f t="shared" si="26"/>
        <v>2.1184961999117879</v>
      </c>
      <c r="G153" s="1">
        <f t="shared" si="27"/>
        <v>5.1566784780164561</v>
      </c>
      <c r="H153" s="1">
        <f t="shared" si="31"/>
        <v>27.041169325236794</v>
      </c>
      <c r="M153" s="1">
        <f t="shared" si="29"/>
        <v>460.60735099432458</v>
      </c>
      <c r="N153" s="1">
        <f t="shared" si="20"/>
        <v>2552.2844471898452</v>
      </c>
      <c r="O153" s="1">
        <f t="shared" si="30"/>
        <v>8.68021535340106</v>
      </c>
    </row>
    <row r="154" spans="1:16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28"/>
        <v>5.1566784780164561</v>
      </c>
      <c r="E154" s="1">
        <f t="shared" si="25"/>
        <v>1.3066493729496844</v>
      </c>
      <c r="F154" s="1">
        <f t="shared" si="26"/>
        <v>2.1290773242527368</v>
      </c>
      <c r="G154" s="1">
        <f t="shared" si="27"/>
        <v>5.0013403249222845</v>
      </c>
      <c r="H154" s="1">
        <f t="shared" si="31"/>
        <v>26.167237703171001</v>
      </c>
      <c r="M154" s="1">
        <f t="shared" si="29"/>
        <v>457.74998973044887</v>
      </c>
      <c r="N154" s="1">
        <f t="shared" si="20"/>
        <v>2549.5584254821952</v>
      </c>
      <c r="O154" s="1">
        <f t="shared" si="30"/>
        <v>8.4781850158274121</v>
      </c>
    </row>
    <row r="155" spans="1:16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28"/>
        <v>5.0013403249222845</v>
      </c>
      <c r="E155" s="1">
        <f t="shared" si="25"/>
        <v>1.2952562180054157</v>
      </c>
      <c r="F155" s="1">
        <f t="shared" si="26"/>
        <v>2.1395327715979393</v>
      </c>
      <c r="G155" s="1">
        <f t="shared" si="27"/>
        <v>4.8532972422097025</v>
      </c>
      <c r="H155" s="1">
        <f t="shared" si="31"/>
        <v>25.33143275583658</v>
      </c>
      <c r="M155" s="1">
        <f t="shared" si="29"/>
        <v>455.02396802279878</v>
      </c>
      <c r="N155" s="1">
        <f t="shared" si="20"/>
        <v>2546.8116640016879</v>
      </c>
      <c r="O155" s="1">
        <f t="shared" si="30"/>
        <v>8.3087099439143532</v>
      </c>
    </row>
    <row r="156" spans="1:16" ht="15" x14ac:dyDescent="0.2">
      <c r="A156" s="21">
        <v>54</v>
      </c>
      <c r="B156" s="22">
        <v>141.19</v>
      </c>
      <c r="C156" s="23">
        <v>18.983688080808086</v>
      </c>
      <c r="D156" s="1">
        <f t="shared" si="28"/>
        <v>4.8532972422097025</v>
      </c>
      <c r="E156" s="1">
        <f t="shared" si="25"/>
        <v>1.2783805894161544</v>
      </c>
      <c r="F156" s="1">
        <f t="shared" si="26"/>
        <v>2.1498039382270222</v>
      </c>
      <c r="G156" s="1">
        <f t="shared" si="27"/>
        <v>4.7112500144589635</v>
      </c>
      <c r="H156" s="1">
        <f t="shared" si="31"/>
        <v>24.536358770364448</v>
      </c>
      <c r="M156" s="1">
        <f t="shared" si="29"/>
        <v>452.27720654229142</v>
      </c>
      <c r="N156" s="1">
        <f t="shared" si="20"/>
        <v>2544.1495104933656</v>
      </c>
      <c r="O156" s="1">
        <f t="shared" si="30"/>
        <v>8.0969983942202646</v>
      </c>
    </row>
    <row r="157" spans="1:16" ht="15" x14ac:dyDescent="0.2">
      <c r="A157" s="21">
        <v>55</v>
      </c>
      <c r="B157" s="22">
        <v>144.53</v>
      </c>
      <c r="C157" s="23">
        <v>18.544000202020207</v>
      </c>
      <c r="D157" s="1">
        <f t="shared" si="28"/>
        <v>4.7112500144589635</v>
      </c>
      <c r="E157" s="1">
        <f t="shared" si="25"/>
        <v>1.2682034233507686</v>
      </c>
      <c r="F157" s="1">
        <f t="shared" si="26"/>
        <v>2.1599580026785188</v>
      </c>
      <c r="G157" s="1">
        <f t="shared" si="27"/>
        <v>4.5752858128831386</v>
      </c>
      <c r="H157" s="1">
        <f t="shared" si="31"/>
        <v>23.774882144979927</v>
      </c>
      <c r="M157" s="1">
        <f t="shared" si="29"/>
        <v>449.61505303396939</v>
      </c>
      <c r="N157" s="1">
        <f t="shared" si="20"/>
        <v>2541.5372345068595</v>
      </c>
      <c r="O157" s="1">
        <f t="shared" si="30"/>
        <v>7.9408106364233086</v>
      </c>
    </row>
    <row r="158" spans="1:16" ht="15" x14ac:dyDescent="0.2">
      <c r="A158" s="21">
        <v>56</v>
      </c>
      <c r="B158" s="22">
        <v>147.9</v>
      </c>
      <c r="C158" s="23">
        <v>17.859804242424246</v>
      </c>
      <c r="D158" s="1">
        <f t="shared" si="28"/>
        <v>4.5752858128831386</v>
      </c>
      <c r="E158" s="1">
        <f t="shared" si="25"/>
        <v>1.2518766943677089</v>
      </c>
      <c r="F158" s="1">
        <f t="shared" si="26"/>
        <v>2.1699681739968923</v>
      </c>
      <c r="G158" s="1">
        <f t="shared" si="27"/>
        <v>4.4450580413112899</v>
      </c>
      <c r="H158" s="1">
        <f t="shared" si="31"/>
        <v>23.047331990521567</v>
      </c>
      <c r="M158" s="1">
        <f t="shared" si="29"/>
        <v>447.00277704746321</v>
      </c>
      <c r="N158" s="1">
        <f t="shared" si="20"/>
        <v>2539.0096840711776</v>
      </c>
      <c r="O158" s="1">
        <f t="shared" si="30"/>
        <v>7.7669508808058074</v>
      </c>
    </row>
    <row r="159" spans="1:16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28"/>
        <v>4.4450580413112899</v>
      </c>
      <c r="E159" s="1">
        <f t="shared" si="25"/>
        <v>1.2415770715025569</v>
      </c>
      <c r="F159" s="1">
        <f t="shared" si="26"/>
        <v>2.1798389280231869</v>
      </c>
      <c r="G159" s="1">
        <f t="shared" si="27"/>
        <v>4.3205995981008289</v>
      </c>
      <c r="H159" s="1">
        <f t="shared" si="31"/>
        <v>22.35171920904083</v>
      </c>
      <c r="M159" s="1">
        <f t="shared" si="29"/>
        <v>444.47522661178124</v>
      </c>
      <c r="N159" s="1">
        <f t="shared" ref="N159:N222" si="32">N158+L159-(M159-M160)</f>
        <v>2536.5337357241478</v>
      </c>
      <c r="O159" s="1">
        <f t="shared" si="30"/>
        <v>7.5995845310738854</v>
      </c>
    </row>
    <row r="160" spans="1:16" ht="15" x14ac:dyDescent="0.2">
      <c r="A160" s="21">
        <v>58</v>
      </c>
      <c r="B160" s="22">
        <v>154.72</v>
      </c>
      <c r="C160" s="23">
        <v>16.792460808080804</v>
      </c>
      <c r="D160" s="1">
        <f t="shared" si="28"/>
        <v>4.3205995981008289</v>
      </c>
      <c r="E160" s="1">
        <f t="shared" si="25"/>
        <v>1.2251143433721534</v>
      </c>
      <c r="F160" s="1">
        <f t="shared" si="26"/>
        <v>2.1895464567389267</v>
      </c>
      <c r="G160" s="1">
        <f t="shared" si="27"/>
        <v>4.2015592505247668</v>
      </c>
      <c r="H160" s="1">
        <f t="shared" si="31"/>
        <v>21.688089726426792</v>
      </c>
      <c r="M160" s="1">
        <f t="shared" si="29"/>
        <v>441.99927826475164</v>
      </c>
      <c r="N160" s="1">
        <f t="shared" si="32"/>
        <v>2534.0729303828807</v>
      </c>
      <c r="O160" s="1">
        <f t="shared" si="30"/>
        <v>7.417326686437943</v>
      </c>
    </row>
    <row r="161" spans="1:15" ht="15" x14ac:dyDescent="0.2">
      <c r="A161" s="21">
        <v>59</v>
      </c>
      <c r="B161" s="22">
        <v>158.16</v>
      </c>
      <c r="C161" s="23">
        <v>16.429368131313129</v>
      </c>
      <c r="D161" s="1">
        <f t="shared" si="28"/>
        <v>4.2015592505247668</v>
      </c>
      <c r="E161" s="1">
        <f t="shared" si="25"/>
        <v>1.2156208609176589</v>
      </c>
      <c r="F161" s="1">
        <f t="shared" si="26"/>
        <v>2.199096656305616</v>
      </c>
      <c r="G161" s="1">
        <f t="shared" si="27"/>
        <v>4.0872916457233135</v>
      </c>
      <c r="H161" s="1">
        <f t="shared" si="31"/>
        <v>21.05444569848289</v>
      </c>
      <c r="M161" s="1">
        <f t="shared" si="29"/>
        <v>439.53847292348451</v>
      </c>
      <c r="N161" s="1">
        <f t="shared" si="32"/>
        <v>2531.6888885532207</v>
      </c>
      <c r="O161" s="1">
        <f t="shared" si="30"/>
        <v>7.242729320278074</v>
      </c>
    </row>
    <row r="162" spans="1:15" ht="15" x14ac:dyDescent="0.2">
      <c r="A162" s="21">
        <v>60</v>
      </c>
      <c r="B162" s="22">
        <v>161.63</v>
      </c>
      <c r="C162" s="23">
        <v>15.843714595959593</v>
      </c>
      <c r="D162" s="1">
        <f t="shared" si="28"/>
        <v>4.0872916457233135</v>
      </c>
      <c r="E162" s="1">
        <f t="shared" si="25"/>
        <v>1.1998570105489526</v>
      </c>
      <c r="F162" s="1">
        <f t="shared" si="26"/>
        <v>2.2085219729314334</v>
      </c>
      <c r="G162" s="1">
        <f t="shared" si="27"/>
        <v>3.9778490698949365</v>
      </c>
      <c r="H162" s="1">
        <f t="shared" si="31"/>
        <v>20.447240975257831</v>
      </c>
      <c r="M162" s="1">
        <f t="shared" si="29"/>
        <v>437.15443109382471</v>
      </c>
      <c r="N162" s="1">
        <f t="shared" si="32"/>
        <v>2529.3513129724001</v>
      </c>
      <c r="O162" s="1">
        <f t="shared" si="30"/>
        <v>7.0951926184144511</v>
      </c>
    </row>
    <row r="163" spans="1:15" ht="15" x14ac:dyDescent="0.2">
      <c r="A163" s="21">
        <v>61</v>
      </c>
      <c r="B163" s="22">
        <v>165.12</v>
      </c>
      <c r="C163" s="23">
        <v>15.495415353535352</v>
      </c>
      <c r="D163" s="1">
        <f t="shared" si="28"/>
        <v>3.9778490698949365</v>
      </c>
      <c r="E163" s="1">
        <f t="shared" si="25"/>
        <v>1.1902032219648344</v>
      </c>
      <c r="F163" s="1">
        <f t="shared" si="26"/>
        <v>2.2177996799471171</v>
      </c>
      <c r="G163" s="1">
        <f t="shared" si="27"/>
        <v>3.8729516917173799</v>
      </c>
      <c r="H163" s="1">
        <f t="shared" si="31"/>
        <v>19.866650661245391</v>
      </c>
      <c r="M163" s="1">
        <f t="shared" si="29"/>
        <v>434.81685551300427</v>
      </c>
      <c r="N163" s="1">
        <f t="shared" si="32"/>
        <v>2527.0585629331417</v>
      </c>
      <c r="O163" s="1">
        <f t="shared" si="30"/>
        <v>6.9334610807746593</v>
      </c>
    </row>
    <row r="164" spans="1:15" ht="15" x14ac:dyDescent="0.2">
      <c r="A164" s="21">
        <v>62</v>
      </c>
      <c r="B164" s="22">
        <v>168.63</v>
      </c>
      <c r="C164" s="23">
        <v>14.944263080808092</v>
      </c>
      <c r="D164" s="1">
        <f t="shared" si="28"/>
        <v>3.8729516917173799</v>
      </c>
      <c r="E164" s="1">
        <f t="shared" si="25"/>
        <v>1.1744745043315192</v>
      </c>
      <c r="F164" s="1">
        <f t="shared" si="26"/>
        <v>2.2269348400126003</v>
      </c>
      <c r="G164" s="1">
        <f t="shared" si="27"/>
        <v>3.7723403198980399</v>
      </c>
      <c r="H164" s="1">
        <f t="shared" si="31"/>
        <v>19.311090773899384</v>
      </c>
      <c r="M164" s="1">
        <f t="shared" ref="M164:M195" si="33">1/(G163*B163/(M163*(B164)*G164))</f>
        <v>432.52410547374564</v>
      </c>
      <c r="N164" s="1">
        <f t="shared" si="32"/>
        <v>2524.8401944581592</v>
      </c>
      <c r="O164" s="1">
        <f t="shared" si="30"/>
        <v>6.7781928616386811</v>
      </c>
    </row>
    <row r="165" spans="1:15" ht="15" x14ac:dyDescent="0.2">
      <c r="A165" s="21">
        <v>63</v>
      </c>
      <c r="B165" s="22">
        <v>172.16</v>
      </c>
      <c r="C165" s="23">
        <v>14.621824949494956</v>
      </c>
      <c r="D165" s="1">
        <f t="shared" si="28"/>
        <v>3.7723403198980399</v>
      </c>
      <c r="E165" s="1">
        <f t="shared" si="25"/>
        <v>1.1650015802848592</v>
      </c>
      <c r="F165" s="1">
        <f t="shared" si="26"/>
        <v>2.2359322539862951</v>
      </c>
      <c r="G165" s="1">
        <f t="shared" si="27"/>
        <v>3.6760403622472642</v>
      </c>
      <c r="H165" s="1">
        <f t="shared" si="31"/>
        <v>18.779096441454303</v>
      </c>
      <c r="M165" s="1">
        <f t="shared" si="33"/>
        <v>430.305736998763</v>
      </c>
      <c r="N165" s="1">
        <f t="shared" si="32"/>
        <v>2522.6376998625101</v>
      </c>
      <c r="O165" s="1">
        <f t="shared" si="30"/>
        <v>6.6290210438333981</v>
      </c>
    </row>
    <row r="166" spans="1:15" ht="15" x14ac:dyDescent="0.2">
      <c r="A166" s="21">
        <v>64</v>
      </c>
      <c r="B166" s="22">
        <v>175.7</v>
      </c>
      <c r="C166" s="23">
        <v>14.11567166666666</v>
      </c>
      <c r="D166" s="1">
        <f t="shared" si="28"/>
        <v>3.6760403622472642</v>
      </c>
      <c r="E166" s="1">
        <f t="shared" si="25"/>
        <v>1.1497015480292991</v>
      </c>
      <c r="F166" s="1">
        <f t="shared" si="26"/>
        <v>2.2447717614952949</v>
      </c>
      <c r="G166" s="1">
        <f t="shared" si="27"/>
        <v>3.5835390763014421</v>
      </c>
      <c r="H166" s="1">
        <f t="shared" si="31"/>
        <v>18.270713197561818</v>
      </c>
      <c r="M166" s="1">
        <f t="shared" si="33"/>
        <v>428.10324240311394</v>
      </c>
      <c r="N166" s="1">
        <f t="shared" si="32"/>
        <v>2520.5049346157853</v>
      </c>
      <c r="O166" s="1">
        <f t="shared" si="30"/>
        <v>6.4678324719368527</v>
      </c>
    </row>
    <row r="167" spans="1:15" ht="15" x14ac:dyDescent="0.2">
      <c r="A167" s="21">
        <v>65</v>
      </c>
      <c r="B167" s="22">
        <v>179.26</v>
      </c>
      <c r="C167" s="23">
        <v>13.800633535353533</v>
      </c>
      <c r="D167" s="1">
        <f t="shared" si="28"/>
        <v>3.5835390763014421</v>
      </c>
      <c r="E167" s="1">
        <f t="shared" si="25"/>
        <v>1.139899023690562</v>
      </c>
      <c r="F167" s="1">
        <f t="shared" si="26"/>
        <v>2.2534833920870145</v>
      </c>
      <c r="G167" s="1">
        <f t="shared" si="27"/>
        <v>3.4948737937565495</v>
      </c>
      <c r="H167" s="1">
        <f t="shared" si="31"/>
        <v>17.783151880708555</v>
      </c>
      <c r="M167" s="1">
        <f t="shared" si="33"/>
        <v>425.97047715638911</v>
      </c>
      <c r="N167" s="1">
        <f t="shared" si="32"/>
        <v>2518.3863617270326</v>
      </c>
      <c r="O167" s="1">
        <f t="shared" si="30"/>
        <v>6.3308020695322451</v>
      </c>
    </row>
    <row r="168" spans="1:15" ht="15" x14ac:dyDescent="0.2">
      <c r="A168" s="21">
        <v>66</v>
      </c>
      <c r="B168" s="22">
        <v>182.83</v>
      </c>
      <c r="C168" s="23">
        <v>13.361054747474748</v>
      </c>
      <c r="D168" s="1">
        <f t="shared" si="28"/>
        <v>3.4948737937565495</v>
      </c>
      <c r="E168" s="1">
        <f t="shared" si="25"/>
        <v>1.1258407435382622</v>
      </c>
      <c r="F168" s="1">
        <f t="shared" si="26"/>
        <v>2.2620474592614253</v>
      </c>
      <c r="G168" s="1">
        <f t="shared" si="27"/>
        <v>3.4095892910093171</v>
      </c>
      <c r="H168" s="1">
        <f t="shared" si="31"/>
        <v>17.316533185349197</v>
      </c>
      <c r="M168" s="1">
        <f t="shared" si="33"/>
        <v>423.85190426763643</v>
      </c>
      <c r="N168" s="1">
        <f t="shared" si="32"/>
        <v>2516.3332972306866</v>
      </c>
      <c r="O168" s="1">
        <f t="shared" si="30"/>
        <v>6.1820023471697008</v>
      </c>
    </row>
    <row r="169" spans="1:15" ht="15" x14ac:dyDescent="0.2">
      <c r="A169" s="21">
        <v>67</v>
      </c>
      <c r="B169" s="22">
        <v>186.42</v>
      </c>
      <c r="C169" s="23">
        <v>13.104584292929294</v>
      </c>
      <c r="D169" s="1">
        <f t="shared" si="28"/>
        <v>3.4095892910093171</v>
      </c>
      <c r="E169" s="1">
        <f t="shared" si="25"/>
        <v>1.1174232486973141</v>
      </c>
      <c r="F169" s="1">
        <f t="shared" si="26"/>
        <v>2.2704925036386179</v>
      </c>
      <c r="G169" s="1">
        <f t="shared" si="27"/>
        <v>3.3277314106877292</v>
      </c>
      <c r="H169" s="1">
        <f t="shared" si="31"/>
        <v>16.868390708804711</v>
      </c>
      <c r="M169" s="1">
        <f t="shared" si="33"/>
        <v>421.7988397712906</v>
      </c>
      <c r="N169" s="1">
        <f t="shared" si="32"/>
        <v>2514.3480248860756</v>
      </c>
      <c r="O169" s="1">
        <f t="shared" si="30"/>
        <v>6.0557522644608648</v>
      </c>
    </row>
    <row r="170" spans="1:15" ht="15" x14ac:dyDescent="0.2">
      <c r="A170" s="21">
        <v>68</v>
      </c>
      <c r="B170" s="22">
        <v>190.02</v>
      </c>
      <c r="C170" s="23">
        <v>12.702625707070693</v>
      </c>
      <c r="D170" s="1">
        <f t="shared" si="28"/>
        <v>3.3277314106877292</v>
      </c>
      <c r="E170" s="1">
        <f t="shared" si="25"/>
        <v>1.1038935014462974</v>
      </c>
      <c r="F170" s="1">
        <f t="shared" si="26"/>
        <v>2.2787993137555556</v>
      </c>
      <c r="G170" s="1">
        <f t="shared" si="27"/>
        <v>3.2493204588807836</v>
      </c>
      <c r="H170" s="1">
        <f t="shared" si="31"/>
        <v>16.43889982242283</v>
      </c>
      <c r="M170" s="1">
        <f t="shared" si="33"/>
        <v>419.81356742667936</v>
      </c>
      <c r="N170" s="1">
        <f t="shared" si="32"/>
        <v>2512.3518181820023</v>
      </c>
      <c r="O170" s="1">
        <f t="shared" si="30"/>
        <v>5.9180039360722292</v>
      </c>
    </row>
    <row r="171" spans="1:15" ht="15" x14ac:dyDescent="0.2">
      <c r="A171" s="21">
        <v>69</v>
      </c>
      <c r="B171" s="22">
        <v>193.62</v>
      </c>
      <c r="C171" s="23">
        <v>12.428889343434335</v>
      </c>
      <c r="D171" s="1">
        <f t="shared" si="28"/>
        <v>3.2493204588807836</v>
      </c>
      <c r="E171" s="1">
        <f t="shared" si="25"/>
        <v>1.0944323214357865</v>
      </c>
      <c r="F171" s="1">
        <f t="shared" si="26"/>
        <v>2.2869502157875488</v>
      </c>
      <c r="G171" s="1">
        <f t="shared" si="27"/>
        <v>3.1737422581959058</v>
      </c>
      <c r="H171" s="1">
        <f t="shared" si="31"/>
        <v>16.028101079738327</v>
      </c>
      <c r="M171" s="1">
        <f t="shared" si="33"/>
        <v>417.81736072260594</v>
      </c>
      <c r="N171" s="1">
        <f t="shared" si="32"/>
        <v>2510.4414865815265</v>
      </c>
      <c r="O171" s="1">
        <f t="shared" si="30"/>
        <v>5.7701163887058078</v>
      </c>
    </row>
    <row r="172" spans="1:15" ht="15" x14ac:dyDescent="0.2">
      <c r="A172" s="21">
        <v>70</v>
      </c>
      <c r="B172" s="22">
        <v>197.24</v>
      </c>
      <c r="C172" s="23">
        <v>12.034318131313125</v>
      </c>
      <c r="D172" s="1">
        <f t="shared" si="28"/>
        <v>3.1737422581959058</v>
      </c>
      <c r="E172" s="1">
        <f t="shared" si="25"/>
        <v>1.0804214880304588</v>
      </c>
      <c r="F172" s="1">
        <f t="shared" si="26"/>
        <v>2.2949949938591003</v>
      </c>
      <c r="G172" s="1">
        <f t="shared" si="27"/>
        <v>3.1012491293209896</v>
      </c>
      <c r="H172" s="1">
        <f t="shared" si="31"/>
        <v>15.632718006320989</v>
      </c>
      <c r="M172" s="1">
        <f t="shared" si="33"/>
        <v>415.90702912213021</v>
      </c>
      <c r="N172" s="1">
        <f t="shared" si="32"/>
        <v>2508.5455644741437</v>
      </c>
      <c r="O172" s="1">
        <f t="shared" si="30"/>
        <v>5.6590439182881918</v>
      </c>
    </row>
    <row r="173" spans="1:15" ht="15" x14ac:dyDescent="0.2">
      <c r="A173" s="21">
        <v>71</v>
      </c>
      <c r="B173" s="22">
        <v>200.86</v>
      </c>
      <c r="C173" s="23">
        <v>11.787098686868688</v>
      </c>
      <c r="D173" s="1">
        <f t="shared" si="28"/>
        <v>3.1012491293209896</v>
      </c>
      <c r="E173" s="1">
        <f t="shared" si="25"/>
        <v>1.0714069196545779</v>
      </c>
      <c r="F173" s="1">
        <f t="shared" si="26"/>
        <v>2.3028934583565053</v>
      </c>
      <c r="G173" s="1">
        <f t="shared" si="27"/>
        <v>3.0314745250193176</v>
      </c>
      <c r="H173" s="1">
        <f t="shared" si="31"/>
        <v>15.254016236773435</v>
      </c>
      <c r="M173" s="1">
        <f t="shared" si="33"/>
        <v>414.01110701474727</v>
      </c>
      <c r="N173" s="1">
        <f t="shared" si="32"/>
        <v>2506.7095797274324</v>
      </c>
      <c r="O173" s="1">
        <f t="shared" si="30"/>
        <v>5.5219538777120176</v>
      </c>
    </row>
    <row r="174" spans="1:15" ht="15" x14ac:dyDescent="0.2">
      <c r="A174" s="21">
        <v>72</v>
      </c>
      <c r="B174" s="22">
        <v>204.49</v>
      </c>
      <c r="C174" s="23">
        <v>11.438151969696978</v>
      </c>
      <c r="D174" s="1">
        <f t="shared" si="28"/>
        <v>3.0314745250193176</v>
      </c>
      <c r="E174" s="1">
        <f t="shared" si="25"/>
        <v>1.0583558623769738</v>
      </c>
      <c r="F174" s="1">
        <f t="shared" si="26"/>
        <v>2.3106720749301237</v>
      </c>
      <c r="G174" s="1">
        <f t="shared" si="27"/>
        <v>2.9644565508960521</v>
      </c>
      <c r="H174" s="1">
        <f t="shared" si="31"/>
        <v>14.890028113694294</v>
      </c>
      <c r="M174" s="1">
        <f t="shared" si="33"/>
        <v>412.17512226803598</v>
      </c>
      <c r="N174" s="1">
        <f t="shared" si="32"/>
        <v>2504.9110382591825</v>
      </c>
      <c r="O174" s="1">
        <f t="shared" si="30"/>
        <v>5.4050802052710143</v>
      </c>
    </row>
    <row r="175" spans="1:15" ht="15" x14ac:dyDescent="0.2">
      <c r="A175" s="21">
        <v>73</v>
      </c>
      <c r="B175" s="22">
        <v>208.12</v>
      </c>
      <c r="C175" s="23">
        <v>11.219284797979796</v>
      </c>
      <c r="D175" s="1">
        <f t="shared" si="28"/>
        <v>2.9644565508960521</v>
      </c>
      <c r="E175" s="1">
        <f t="shared" si="25"/>
        <v>1.0499651725894055</v>
      </c>
      <c r="F175" s="1">
        <f t="shared" si="26"/>
        <v>2.318313817223999</v>
      </c>
      <c r="G175" s="1">
        <f t="shared" si="27"/>
        <v>2.900041016491036</v>
      </c>
      <c r="H175" s="1">
        <f t="shared" si="31"/>
        <v>14.540903505111359</v>
      </c>
      <c r="M175" s="1">
        <f t="shared" si="33"/>
        <v>410.37658079978615</v>
      </c>
      <c r="N175" s="1">
        <f t="shared" si="32"/>
        <v>2503.14860419244</v>
      </c>
      <c r="O175" s="1">
        <f t="shared" si="30"/>
        <v>5.2783479723554105</v>
      </c>
    </row>
    <row r="176" spans="1:15" ht="15" x14ac:dyDescent="0.2">
      <c r="A176" s="21">
        <v>74</v>
      </c>
      <c r="B176" s="22">
        <v>211.75</v>
      </c>
      <c r="C176" s="23">
        <v>10.885739595959592</v>
      </c>
      <c r="D176" s="1">
        <f t="shared" si="28"/>
        <v>2.900041016491036</v>
      </c>
      <c r="E176" s="1">
        <f t="shared" si="25"/>
        <v>1.0368579410971239</v>
      </c>
      <c r="F176" s="1">
        <f t="shared" si="26"/>
        <v>2.3258234190027447</v>
      </c>
      <c r="G176" s="1">
        <f t="shared" si="27"/>
        <v>2.8380848035333268</v>
      </c>
      <c r="H176" s="1">
        <f t="shared" si="31"/>
        <v>14.20579180087031</v>
      </c>
      <c r="M176" s="1">
        <f t="shared" si="33"/>
        <v>408.6141467330437</v>
      </c>
      <c r="N176" s="1">
        <f t="shared" si="32"/>
        <v>2501.3974061376316</v>
      </c>
      <c r="O176" s="1">
        <f t="shared" si="30"/>
        <v>5.1567024237159096</v>
      </c>
    </row>
    <row r="177" spans="1:15" ht="15" x14ac:dyDescent="0.2">
      <c r="A177" s="21">
        <v>75</v>
      </c>
      <c r="B177" s="22">
        <v>215.38</v>
      </c>
      <c r="C177" s="23">
        <v>10.684749191919188</v>
      </c>
      <c r="D177" s="1">
        <f t="shared" si="28"/>
        <v>2.8380848035333268</v>
      </c>
      <c r="E177" s="1">
        <f t="shared" si="25"/>
        <v>1.0287643322236333</v>
      </c>
      <c r="F177" s="1">
        <f t="shared" si="26"/>
        <v>2.3332053726253439</v>
      </c>
      <c r="G177" s="1">
        <f t="shared" si="27"/>
        <v>2.7782937281866227</v>
      </c>
      <c r="H177" s="1">
        <f t="shared" si="31"/>
        <v>13.883904544708633</v>
      </c>
      <c r="M177" s="1">
        <f t="shared" si="33"/>
        <v>406.86294867823523</v>
      </c>
      <c r="N177" s="1">
        <f t="shared" si="32"/>
        <v>2499.7224251604484</v>
      </c>
      <c r="O177" s="1">
        <f t="shared" si="30"/>
        <v>5.0398573497292212</v>
      </c>
    </row>
    <row r="178" spans="1:15" ht="15" x14ac:dyDescent="0.2">
      <c r="A178" s="21">
        <v>76</v>
      </c>
      <c r="B178" s="22">
        <v>219.02</v>
      </c>
      <c r="C178" s="23">
        <v>10.385112575757574</v>
      </c>
      <c r="D178" s="1">
        <f t="shared" si="28"/>
        <v>2.7782937281866227</v>
      </c>
      <c r="E178" s="1">
        <f t="shared" si="25"/>
        <v>1.0164112086963772</v>
      </c>
      <c r="F178" s="1">
        <f t="shared" si="26"/>
        <v>2.3404837746257177</v>
      </c>
      <c r="G178" s="1">
        <f t="shared" si="27"/>
        <v>2.7208722700083903</v>
      </c>
      <c r="H178" s="1">
        <f t="shared" si="31"/>
        <v>13.573674230473607</v>
      </c>
      <c r="M178" s="1">
        <f t="shared" si="33"/>
        <v>405.18796770105183</v>
      </c>
      <c r="N178" s="1">
        <f t="shared" si="32"/>
        <v>2498.083694601959</v>
      </c>
      <c r="O178" s="1">
        <f t="shared" si="30"/>
        <v>4.9408174198924097</v>
      </c>
    </row>
    <row r="179" spans="1:15" ht="15" x14ac:dyDescent="0.2">
      <c r="A179" s="21">
        <v>77</v>
      </c>
      <c r="B179" s="22">
        <v>222.65</v>
      </c>
      <c r="C179" s="23">
        <v>10.229129747474747</v>
      </c>
      <c r="D179" s="1">
        <f t="shared" si="28"/>
        <v>2.7208722700083903</v>
      </c>
      <c r="E179" s="1">
        <f t="shared" si="25"/>
        <v>1.0098386872853597</v>
      </c>
      <c r="F179" s="1">
        <f t="shared" si="26"/>
        <v>2.3476226994672418</v>
      </c>
      <c r="G179" s="1">
        <f t="shared" si="27"/>
        <v>2.6656874055925197</v>
      </c>
      <c r="H179" s="1">
        <f t="shared" si="31"/>
        <v>13.276123862892376</v>
      </c>
      <c r="M179" s="1">
        <f t="shared" si="33"/>
        <v>403.54923714256228</v>
      </c>
      <c r="N179" s="1">
        <f t="shared" si="32"/>
        <v>2496.4354874002925</v>
      </c>
      <c r="O179" s="1">
        <f t="shared" si="30"/>
        <v>4.8192329622299557</v>
      </c>
    </row>
    <row r="180" spans="1:15" ht="15" x14ac:dyDescent="0.2">
      <c r="A180" s="21">
        <v>78</v>
      </c>
      <c r="B180" s="22">
        <v>226.27</v>
      </c>
      <c r="C180" s="23">
        <v>9.9449307575757544</v>
      </c>
      <c r="D180" s="1">
        <f t="shared" si="28"/>
        <v>2.6656874055925197</v>
      </c>
      <c r="E180" s="1">
        <f t="shared" si="25"/>
        <v>0.99760176365880016</v>
      </c>
      <c r="F180" s="1">
        <f t="shared" si="26"/>
        <v>2.3546269768529489</v>
      </c>
      <c r="G180" s="1">
        <f t="shared" si="27"/>
        <v>2.612326952187483</v>
      </c>
      <c r="H180" s="1">
        <f t="shared" si="31"/>
        <v>12.99052574632875</v>
      </c>
      <c r="M180" s="1">
        <f t="shared" si="33"/>
        <v>401.90102994089585</v>
      </c>
      <c r="N180" s="1">
        <f t="shared" si="32"/>
        <v>2494.8793196184906</v>
      </c>
      <c r="O180" s="1">
        <f t="shared" si="30"/>
        <v>4.7025703201710014</v>
      </c>
    </row>
    <row r="181" spans="1:15" ht="15" x14ac:dyDescent="0.2">
      <c r="A181" s="21">
        <v>79</v>
      </c>
      <c r="B181" s="22">
        <v>229.9</v>
      </c>
      <c r="C181" s="23">
        <v>9.7704597979797967</v>
      </c>
      <c r="D181" s="1">
        <f t="shared" si="28"/>
        <v>2.612326952187483</v>
      </c>
      <c r="E181" s="1">
        <f t="shared" si="25"/>
        <v>0.98991500210430927</v>
      </c>
      <c r="F181" s="1">
        <f t="shared" si="26"/>
        <v>2.3615389712692791</v>
      </c>
      <c r="G181" s="1">
        <f t="shared" si="27"/>
        <v>2.5611244192410396</v>
      </c>
      <c r="H181" s="1">
        <f t="shared" si="31"/>
        <v>12.714713969290909</v>
      </c>
      <c r="M181" s="1">
        <f t="shared" si="33"/>
        <v>400.34486215909396</v>
      </c>
      <c r="N181" s="1">
        <f t="shared" si="32"/>
        <v>2493.3166973924517</v>
      </c>
      <c r="O181" s="1">
        <f t="shared" si="30"/>
        <v>4.6154411708525878</v>
      </c>
    </row>
    <row r="182" spans="1:15" ht="15" x14ac:dyDescent="0.2">
      <c r="A182" s="21">
        <v>80</v>
      </c>
      <c r="B182" s="22">
        <v>233.51</v>
      </c>
      <c r="C182" s="23">
        <v>9.505355252525252</v>
      </c>
      <c r="D182" s="1">
        <f t="shared" si="28"/>
        <v>2.5611244192410396</v>
      </c>
      <c r="E182" s="1">
        <f t="shared" si="25"/>
        <v>0.97796835279833294</v>
      </c>
      <c r="F182" s="1">
        <f t="shared" si="26"/>
        <v>2.3683054838392832</v>
      </c>
      <c r="G182" s="1">
        <f t="shared" si="27"/>
        <v>2.5116881319751365</v>
      </c>
      <c r="H182" s="1">
        <f t="shared" si="31"/>
        <v>12.450380641085015</v>
      </c>
      <c r="M182" s="1">
        <f t="shared" si="33"/>
        <v>398.78223993305517</v>
      </c>
      <c r="N182" s="1">
        <f t="shared" si="32"/>
        <v>2491.7822132378642</v>
      </c>
      <c r="O182" s="1">
        <f t="shared" si="30"/>
        <v>4.4945874114316577</v>
      </c>
    </row>
    <row r="183" spans="1:15" ht="15" x14ac:dyDescent="0.2">
      <c r="A183" s="21">
        <v>81</v>
      </c>
      <c r="B183" s="22">
        <v>237.12</v>
      </c>
      <c r="C183" s="23">
        <v>9.3247127777777798</v>
      </c>
      <c r="D183" s="1">
        <f t="shared" si="28"/>
        <v>2.5116881319751365</v>
      </c>
      <c r="E183" s="1">
        <f t="shared" si="25"/>
        <v>0.96963546343543916</v>
      </c>
      <c r="F183" s="1">
        <f t="shared" si="26"/>
        <v>2.3749681862992342</v>
      </c>
      <c r="G183" s="1">
        <f t="shared" si="27"/>
        <v>2.4639316428374642</v>
      </c>
      <c r="H183" s="1">
        <f t="shared" si="31"/>
        <v>12.19547277905925</v>
      </c>
      <c r="M183" s="1">
        <f t="shared" si="33"/>
        <v>397.24775577846776</v>
      </c>
      <c r="N183" s="1">
        <f t="shared" si="32"/>
        <v>2490.3161364889693</v>
      </c>
      <c r="O183" s="1">
        <f t="shared" si="30"/>
        <v>4.4025656732404235</v>
      </c>
    </row>
    <row r="184" spans="1:15" ht="15" x14ac:dyDescent="0.2">
      <c r="A184" s="21">
        <v>82</v>
      </c>
      <c r="B184" s="22">
        <v>240.73</v>
      </c>
      <c r="C184" s="23">
        <v>9.1101534848484853</v>
      </c>
      <c r="D184" s="1">
        <f t="shared" si="28"/>
        <v>2.4639316428374642</v>
      </c>
      <c r="E184" s="1">
        <f t="shared" si="25"/>
        <v>0.95952569388422071</v>
      </c>
      <c r="F184" s="1">
        <f t="shared" si="26"/>
        <v>2.3815302158362703</v>
      </c>
      <c r="G184" s="1">
        <f t="shared" si="27"/>
        <v>2.4180254060158881</v>
      </c>
      <c r="H184" s="1">
        <f>H183*(B183/B184)^K$4</f>
        <v>11.94951835110407</v>
      </c>
      <c r="M184" s="1">
        <f t="shared" si="33"/>
        <v>395.78167902957301</v>
      </c>
      <c r="N184" s="1">
        <f t="shared" si="32"/>
        <v>2488.8628948155942</v>
      </c>
      <c r="O184" s="1">
        <f t="shared" si="30"/>
        <v>4.3137761247485376</v>
      </c>
    </row>
    <row r="185" spans="1:15" ht="15" x14ac:dyDescent="0.2">
      <c r="A185" s="21">
        <v>83</v>
      </c>
      <c r="B185" s="22">
        <v>244.32</v>
      </c>
      <c r="C185" s="23">
        <v>8.9677380808080827</v>
      </c>
      <c r="D185" s="1">
        <f t="shared" si="28"/>
        <v>2.4180254060158881</v>
      </c>
      <c r="E185" s="1">
        <f t="shared" si="25"/>
        <v>0.95268291540751471</v>
      </c>
      <c r="F185" s="1">
        <f t="shared" si="26"/>
        <v>2.3879590197123459</v>
      </c>
      <c r="G185" s="1">
        <f t="shared" si="27"/>
        <v>2.3737472080360313</v>
      </c>
      <c r="H185" s="1">
        <f t="shared" si="31"/>
        <v>11.713368367445458</v>
      </c>
      <c r="M185" s="1">
        <f t="shared" si="33"/>
        <v>394.32843735619804</v>
      </c>
      <c r="N185" s="1">
        <f t="shared" si="32"/>
        <v>2487.438265556043</v>
      </c>
      <c r="O185" s="1">
        <f t="shared" si="30"/>
        <v>4.2050992439129642</v>
      </c>
    </row>
    <row r="186" spans="1:15" ht="15" x14ac:dyDescent="0.2">
      <c r="A186" s="21">
        <v>84</v>
      </c>
      <c r="B186" s="22">
        <v>247.9</v>
      </c>
      <c r="C186" s="23">
        <v>8.7168292424242484</v>
      </c>
      <c r="D186" s="1">
        <f t="shared" si="28"/>
        <v>2.3737472080360313</v>
      </c>
      <c r="E186" s="1">
        <f t="shared" si="25"/>
        <v>0.94035853849464146</v>
      </c>
      <c r="F186" s="1">
        <f t="shared" si="26"/>
        <v>2.3942765267678214</v>
      </c>
      <c r="G186" s="1">
        <f t="shared" si="27"/>
        <v>2.3310151719084362</v>
      </c>
      <c r="H186" s="1">
        <f t="shared" si="31"/>
        <v>11.485853559485333</v>
      </c>
      <c r="M186" s="1">
        <f t="shared" si="33"/>
        <v>392.90380809664697</v>
      </c>
      <c r="N186" s="1">
        <f t="shared" si="32"/>
        <v>2486.0413185610414</v>
      </c>
      <c r="O186" s="1">
        <f t="shared" si="30"/>
        <v>4.1119355742957371</v>
      </c>
    </row>
    <row r="187" spans="1:15" ht="15" x14ac:dyDescent="0.2">
      <c r="A187" s="21">
        <v>85</v>
      </c>
      <c r="B187" s="22">
        <v>251.47</v>
      </c>
      <c r="C187" s="23">
        <v>8.6225090404040472</v>
      </c>
      <c r="D187" s="1">
        <f t="shared" si="28"/>
        <v>2.3310151719084362</v>
      </c>
      <c r="E187" s="1">
        <f t="shared" si="25"/>
        <v>0.93563365838248824</v>
      </c>
      <c r="F187" s="1">
        <f t="shared" si="26"/>
        <v>2.4004861817912042</v>
      </c>
      <c r="G187" s="1">
        <f t="shared" si="27"/>
        <v>2.2897527248987886</v>
      </c>
      <c r="H187" s="1">
        <f t="shared" si="31"/>
        <v>11.266529963450239</v>
      </c>
      <c r="M187" s="1">
        <f t="shared" si="33"/>
        <v>391.50686110164537</v>
      </c>
      <c r="N187" s="1">
        <f t="shared" si="32"/>
        <v>2484.690336215398</v>
      </c>
      <c r="O187" s="1">
        <f t="shared" si="30"/>
        <v>4.0221511969517287</v>
      </c>
    </row>
    <row r="188" spans="1:15" ht="15" x14ac:dyDescent="0.2">
      <c r="A188" s="21">
        <v>86</v>
      </c>
      <c r="B188" s="22">
        <v>255.03</v>
      </c>
      <c r="C188" s="23">
        <v>8.3882307070707114</v>
      </c>
      <c r="D188" s="1">
        <f t="shared" si="28"/>
        <v>2.2897527248987886</v>
      </c>
      <c r="E188" s="1">
        <f t="shared" si="25"/>
        <v>0.92367036664665281</v>
      </c>
      <c r="F188" s="1">
        <f t="shared" si="26"/>
        <v>2.406591270897152</v>
      </c>
      <c r="G188" s="1">
        <f t="shared" si="27"/>
        <v>2.2499987307873024</v>
      </c>
      <c r="H188" s="1">
        <f t="shared" si="31"/>
        <v>11.054982868307665</v>
      </c>
      <c r="M188" s="1">
        <f t="shared" si="33"/>
        <v>390.15587875600204</v>
      </c>
      <c r="N188" s="1">
        <f t="shared" si="32"/>
        <v>2483.3684663450026</v>
      </c>
      <c r="O188" s="1">
        <f t="shared" si="30"/>
        <v>3.9355739011175279</v>
      </c>
    </row>
    <row r="189" spans="1:15" ht="15" x14ac:dyDescent="0.2">
      <c r="A189" s="21">
        <v>87</v>
      </c>
      <c r="B189" s="22">
        <v>258.57</v>
      </c>
      <c r="C189" s="23">
        <v>8.2951322727272725</v>
      </c>
      <c r="D189" s="1">
        <f t="shared" si="28"/>
        <v>2.2499987307873024</v>
      </c>
      <c r="E189" s="1">
        <f t="shared" si="25"/>
        <v>0.91882331559938513</v>
      </c>
      <c r="F189" s="1">
        <f t="shared" si="26"/>
        <v>2.4125781354312723</v>
      </c>
      <c r="G189" s="1">
        <f t="shared" si="27"/>
        <v>2.2116759551615397</v>
      </c>
      <c r="H189" s="1">
        <f t="shared" si="31"/>
        <v>10.851390335128176</v>
      </c>
      <c r="M189" s="1">
        <f t="shared" si="33"/>
        <v>388.83400888560681</v>
      </c>
      <c r="N189" s="1">
        <f t="shared" si="32"/>
        <v>2482.0562160397408</v>
      </c>
      <c r="O189" s="1">
        <f t="shared" si="30"/>
        <v>3.8413921786353855</v>
      </c>
    </row>
    <row r="190" spans="1:15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28"/>
        <v>2.2116759551615397</v>
      </c>
      <c r="E190" s="1">
        <f t="shared" si="25"/>
        <v>0.90687872330688657</v>
      </c>
      <c r="F190" s="1">
        <f t="shared" si="26"/>
        <v>2.4184504508295834</v>
      </c>
      <c r="G190" s="1">
        <f t="shared" si="27"/>
        <v>2.1746082452668598</v>
      </c>
      <c r="H190" s="1">
        <f t="shared" si="31"/>
        <v>10.655336161610398</v>
      </c>
      <c r="M190" s="1">
        <f t="shared" si="33"/>
        <v>387.52175858034491</v>
      </c>
      <c r="N190" s="1">
        <f t="shared" si="32"/>
        <v>2480.7863564934037</v>
      </c>
      <c r="O190" s="1">
        <f t="shared" si="30"/>
        <v>3.7506783288868242</v>
      </c>
    </row>
    <row r="191" spans="1:15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28"/>
        <v>2.1746082452668598</v>
      </c>
      <c r="E191" s="1">
        <f t="shared" si="25"/>
        <v>0.90147032029212137</v>
      </c>
      <c r="F191" s="1">
        <f t="shared" si="26"/>
        <v>2.42422807069598</v>
      </c>
      <c r="G191" s="1">
        <f t="shared" si="27"/>
        <v>2.1388382680296449</v>
      </c>
      <c r="H191" s="1">
        <f t="shared" si="31"/>
        <v>10.465900776930207</v>
      </c>
      <c r="M191" s="1">
        <f t="shared" si="33"/>
        <v>386.25189903400775</v>
      </c>
      <c r="N191" s="1">
        <f t="shared" si="32"/>
        <v>2479.525031157601</v>
      </c>
      <c r="O191" s="1">
        <f t="shared" si="30"/>
        <v>3.6735311727025297</v>
      </c>
    </row>
    <row r="192" spans="1:15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28"/>
        <v>2.1388382680296449</v>
      </c>
      <c r="E192" s="1">
        <f t="shared" si="25"/>
        <v>0.88920464686914935</v>
      </c>
      <c r="F192" s="1">
        <f t="shared" si="26"/>
        <v>2.4298975586871476</v>
      </c>
      <c r="G192" s="1">
        <f t="shared" si="27"/>
        <v>2.1042044095479793</v>
      </c>
      <c r="H192" s="1">
        <f t="shared" si="31"/>
        <v>10.283285072245523</v>
      </c>
      <c r="M192" s="1">
        <f t="shared" si="33"/>
        <v>384.99057369820508</v>
      </c>
      <c r="N192" s="1">
        <f t="shared" si="32"/>
        <v>2478.3216597584405</v>
      </c>
      <c r="O192" s="1">
        <f t="shared" si="30"/>
        <v>3.5888664902136687</v>
      </c>
    </row>
    <row r="193" spans="1:15" ht="15" x14ac:dyDescent="0.2">
      <c r="A193" s="21">
        <v>91</v>
      </c>
      <c r="B193" s="22">
        <v>272.57</v>
      </c>
      <c r="C193" s="23">
        <v>7.6434633333333313</v>
      </c>
      <c r="D193" s="1">
        <f t="shared" si="28"/>
        <v>2.1042044095479793</v>
      </c>
      <c r="E193" s="1">
        <f t="shared" si="25"/>
        <v>0.883290186552255</v>
      </c>
      <c r="F193" s="1">
        <f t="shared" si="26"/>
        <v>2.4354780541713246</v>
      </c>
      <c r="G193" s="1">
        <f t="shared" si="27"/>
        <v>2.0708460953645198</v>
      </c>
      <c r="H193" s="1">
        <f t="shared" si="31"/>
        <v>10.106647888716802</v>
      </c>
      <c r="M193" s="1">
        <f t="shared" si="33"/>
        <v>383.78720229904468</v>
      </c>
      <c r="N193" s="1">
        <f t="shared" si="32"/>
        <v>2477.1288319541909</v>
      </c>
      <c r="O193" s="1">
        <f t="shared" si="30"/>
        <v>3.5171134652734337</v>
      </c>
    </row>
    <row r="194" spans="1:15" ht="15" x14ac:dyDescent="0.2">
      <c r="A194" s="21">
        <v>92</v>
      </c>
      <c r="B194" s="22">
        <v>276.02</v>
      </c>
      <c r="C194" s="23">
        <v>7.4375648459595922</v>
      </c>
      <c r="D194" s="1">
        <f t="shared" si="28"/>
        <v>2.0708460953645198</v>
      </c>
      <c r="E194" s="1">
        <f t="shared" si="25"/>
        <v>0.871430765240089</v>
      </c>
      <c r="F194" s="1">
        <f t="shared" si="26"/>
        <v>2.4409405515396636</v>
      </c>
      <c r="G194" s="1">
        <f t="shared" si="27"/>
        <v>2.0386065601410386</v>
      </c>
      <c r="H194" s="1">
        <f t="shared" si="31"/>
        <v>9.9366845718134247</v>
      </c>
      <c r="M194" s="1">
        <f t="shared" si="33"/>
        <v>382.59437449479492</v>
      </c>
      <c r="N194" s="1">
        <f t="shared" si="32"/>
        <v>2475.9600955485544</v>
      </c>
      <c r="O194" s="1">
        <f t="shared" si="30"/>
        <v>3.4281561772756337</v>
      </c>
    </row>
    <row r="195" spans="1:15" ht="15" x14ac:dyDescent="0.2">
      <c r="A195" s="21">
        <v>93</v>
      </c>
      <c r="B195" s="22">
        <v>279.45</v>
      </c>
      <c r="C195" s="23">
        <v>7.4030452525252493</v>
      </c>
      <c r="D195" s="1">
        <f t="shared" si="28"/>
        <v>2.0386065601410386</v>
      </c>
      <c r="E195" s="1">
        <f t="shared" ref="E195:E238" si="34">LOG(C195)</f>
        <v>0.86941040409811998</v>
      </c>
      <c r="F195" s="1">
        <f t="shared" ref="F195:F238" si="35">LOG(B195)</f>
        <v>2.4463041139519239</v>
      </c>
      <c r="G195" s="1">
        <f t="shared" ref="G195:G258" si="36">D195*(B195/B196)^$K$3</f>
        <v>2.0074334492335288</v>
      </c>
      <c r="H195" s="1">
        <f t="shared" si="31"/>
        <v>9.7725809449850054</v>
      </c>
      <c r="M195" s="1">
        <f t="shared" si="33"/>
        <v>381.42563808915855</v>
      </c>
      <c r="N195" s="1">
        <f t="shared" si="32"/>
        <v>2474.8316038827288</v>
      </c>
      <c r="O195" s="1">
        <f t="shared" si="30"/>
        <v>3.3519952641298696</v>
      </c>
    </row>
    <row r="196" spans="1:15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37">G195</f>
        <v>2.0074334492335288</v>
      </c>
      <c r="E196" s="1">
        <f t="shared" si="34"/>
        <v>0.85912685381151077</v>
      </c>
      <c r="F196" s="1">
        <f t="shared" si="35"/>
        <v>2.4515715370380673</v>
      </c>
      <c r="G196" s="1">
        <f t="shared" si="36"/>
        <v>1.9773653451350264</v>
      </c>
      <c r="H196" s="1">
        <f t="shared" si="31"/>
        <v>9.6140567870325722</v>
      </c>
      <c r="M196" s="1">
        <f t="shared" ref="M196:M227" si="38">1/(G195*B195/(M195*(B196)*G196))</f>
        <v>380.29714642333312</v>
      </c>
      <c r="N196" s="1">
        <f t="shared" si="32"/>
        <v>2473.6954126129936</v>
      </c>
      <c r="O196" s="1">
        <f t="shared" ref="O196:O259" si="39">(H196*100000)*((B196/1000000)-(B195/1000000))</f>
        <v>3.2783933643781293</v>
      </c>
    </row>
    <row r="197" spans="1:15" ht="15" x14ac:dyDescent="0.2">
      <c r="A197" s="21">
        <v>95</v>
      </c>
      <c r="B197" s="22">
        <v>286.24</v>
      </c>
      <c r="C197" s="23">
        <v>7.1367147449494945</v>
      </c>
      <c r="D197" s="1">
        <f t="shared" si="37"/>
        <v>1.9773653451350264</v>
      </c>
      <c r="E197" s="1">
        <f t="shared" si="34"/>
        <v>0.85349833831918498</v>
      </c>
      <c r="F197" s="1">
        <f t="shared" si="35"/>
        <v>2.4567303232232978</v>
      </c>
      <c r="G197" s="1">
        <f t="shared" si="36"/>
        <v>1.9481781776113007</v>
      </c>
      <c r="H197" s="1">
        <f t="shared" si="31"/>
        <v>9.4612948233346685</v>
      </c>
      <c r="M197" s="1">
        <f t="shared" si="38"/>
        <v>379.1609551535978</v>
      </c>
      <c r="N197" s="1">
        <f t="shared" si="32"/>
        <v>2472.6110709035202</v>
      </c>
      <c r="O197" s="1">
        <f t="shared" si="39"/>
        <v>3.1979176502871036</v>
      </c>
    </row>
    <row r="198" spans="1:15" ht="15" x14ac:dyDescent="0.2">
      <c r="A198" s="21">
        <v>96</v>
      </c>
      <c r="B198" s="22">
        <v>289.61</v>
      </c>
      <c r="C198" s="23">
        <v>6.9770293409090911</v>
      </c>
      <c r="D198" s="1">
        <f t="shared" si="37"/>
        <v>1.9481781776113007</v>
      </c>
      <c r="E198" s="1">
        <f t="shared" si="34"/>
        <v>0.84367054934694063</v>
      </c>
      <c r="F198" s="1">
        <f t="shared" si="35"/>
        <v>2.4618135536226196</v>
      </c>
      <c r="G198" s="1">
        <f t="shared" si="36"/>
        <v>1.9200018601768165</v>
      </c>
      <c r="H198" s="1">
        <f t="shared" si="31"/>
        <v>9.3131446389241486</v>
      </c>
      <c r="M198" s="1">
        <f t="shared" si="38"/>
        <v>378.07661344412446</v>
      </c>
      <c r="N198" s="1">
        <f t="shared" si="32"/>
        <v>2471.5509403217575</v>
      </c>
      <c r="O198" s="1">
        <f t="shared" si="39"/>
        <v>3.1385297433174282</v>
      </c>
    </row>
    <row r="199" spans="1:15" ht="15" x14ac:dyDescent="0.2">
      <c r="A199" s="21">
        <v>97</v>
      </c>
      <c r="B199" s="22">
        <v>292.95</v>
      </c>
      <c r="C199" s="23">
        <v>6.9122943434343442</v>
      </c>
      <c r="D199" s="1">
        <f t="shared" si="37"/>
        <v>1.9200018601768165</v>
      </c>
      <c r="E199" s="1">
        <f t="shared" si="34"/>
        <v>0.83962222325086844</v>
      </c>
      <c r="F199" s="1">
        <f t="shared" si="35"/>
        <v>2.4667935023435357</v>
      </c>
      <c r="G199" s="1">
        <f t="shared" si="36"/>
        <v>1.8927890907113116</v>
      </c>
      <c r="H199" s="1">
        <f t="shared" si="31"/>
        <v>9.1702544219024329</v>
      </c>
      <c r="M199" s="1">
        <f t="shared" si="38"/>
        <v>377.01648286236195</v>
      </c>
      <c r="N199" s="1">
        <f t="shared" si="32"/>
        <v>2470.5143055334447</v>
      </c>
      <c r="O199" s="1">
        <f t="shared" si="39"/>
        <v>3.0628649769154173</v>
      </c>
    </row>
    <row r="200" spans="1:15" ht="15" x14ac:dyDescent="0.2">
      <c r="A200" s="21">
        <v>98</v>
      </c>
      <c r="B200" s="22">
        <v>296.26</v>
      </c>
      <c r="C200" s="23">
        <v>6.7310348409090901</v>
      </c>
      <c r="D200" s="1">
        <f t="shared" si="37"/>
        <v>1.8927890907113116</v>
      </c>
      <c r="E200" s="1">
        <f t="shared" si="34"/>
        <v>0.8280818385400176</v>
      </c>
      <c r="F200" s="1">
        <f t="shared" si="35"/>
        <v>2.4716730185000912</v>
      </c>
      <c r="G200" s="1">
        <f t="shared" si="36"/>
        <v>1.8664954623783463</v>
      </c>
      <c r="H200" s="1">
        <f t="shared" si="31"/>
        <v>9.0323726164812843</v>
      </c>
      <c r="M200" s="1">
        <f t="shared" si="38"/>
        <v>375.97984807404936</v>
      </c>
      <c r="N200" s="1">
        <f t="shared" si="32"/>
        <v>2469.4847500710594</v>
      </c>
      <c r="O200" s="1">
        <f t="shared" si="39"/>
        <v>2.9897153360553239</v>
      </c>
    </row>
    <row r="201" spans="1:15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37"/>
        <v>1.8664954623783463</v>
      </c>
      <c r="E201" s="1">
        <f t="shared" si="34"/>
        <v>0.82600839944580673</v>
      </c>
      <c r="F201" s="1">
        <f t="shared" si="35"/>
        <v>2.4764548254543031</v>
      </c>
      <c r="G201" s="1">
        <f t="shared" si="36"/>
        <v>1.8410020000000007</v>
      </c>
      <c r="H201" s="1">
        <f t="shared" si="31"/>
        <v>8.8992633127743588</v>
      </c>
      <c r="M201" s="1">
        <f t="shared" si="38"/>
        <v>374.95029261166422</v>
      </c>
      <c r="N201" s="1">
        <f t="shared" si="32"/>
        <v>2468.4901177619481</v>
      </c>
      <c r="O201" s="1">
        <f t="shared" si="39"/>
        <v>2.9189583665899739</v>
      </c>
    </row>
    <row r="202" spans="1:15" ht="15" x14ac:dyDescent="0.2">
      <c r="A202" s="21">
        <v>100</v>
      </c>
      <c r="B202" s="22">
        <v>302.8</v>
      </c>
      <c r="C202" s="23">
        <v>6.5399135631313126</v>
      </c>
      <c r="D202" s="1">
        <f t="shared" si="37"/>
        <v>1.8410020000000007</v>
      </c>
      <c r="E202" s="1">
        <f t="shared" si="34"/>
        <v>0.81557200836965316</v>
      </c>
      <c r="F202" s="1">
        <f t="shared" si="35"/>
        <v>2.4811558708280352</v>
      </c>
      <c r="G202" s="1">
        <f t="shared" si="36"/>
        <v>1.8163503807572579</v>
      </c>
      <c r="H202" s="1">
        <f t="shared" si="31"/>
        <v>8.7703145015660322</v>
      </c>
      <c r="M202" s="1">
        <f t="shared" si="38"/>
        <v>373.95566030255281</v>
      </c>
      <c r="N202" s="1">
        <f t="shared" si="32"/>
        <v>2467.5170890504196</v>
      </c>
      <c r="O202" s="1">
        <f t="shared" si="39"/>
        <v>2.8591225275105199</v>
      </c>
    </row>
    <row r="203" spans="1:15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37"/>
        <v>1.8163503807572579</v>
      </c>
      <c r="E203" s="1">
        <f t="shared" si="34"/>
        <v>0.8119954713953268</v>
      </c>
      <c r="F203" s="1">
        <f t="shared" si="35"/>
        <v>2.4857640022849474</v>
      </c>
      <c r="G203" s="1">
        <f t="shared" si="36"/>
        <v>1.7925034301996765</v>
      </c>
      <c r="H203" s="1">
        <f t="shared" si="31"/>
        <v>8.6457278936376571</v>
      </c>
      <c r="M203" s="1">
        <f t="shared" si="38"/>
        <v>372.98263159102447</v>
      </c>
      <c r="N203" s="1">
        <f t="shared" si="32"/>
        <v>2466.5650622352341</v>
      </c>
      <c r="O203" s="1">
        <f t="shared" si="39"/>
        <v>2.7925701096449704</v>
      </c>
    </row>
    <row r="204" spans="1:15" ht="15" x14ac:dyDescent="0.2">
      <c r="A204" s="21">
        <v>102</v>
      </c>
      <c r="B204" s="22">
        <v>309.23</v>
      </c>
      <c r="C204" s="23">
        <v>6.3395456464646465</v>
      </c>
      <c r="D204" s="1">
        <f t="shared" si="37"/>
        <v>1.7925034301996765</v>
      </c>
      <c r="E204" s="1">
        <f t="shared" si="34"/>
        <v>0.80205813322808606</v>
      </c>
      <c r="F204" s="1">
        <f t="shared" si="35"/>
        <v>2.4902816204417575</v>
      </c>
      <c r="G204" s="1">
        <f t="shared" si="36"/>
        <v>1.7694261309934212</v>
      </c>
      <c r="H204" s="1">
        <f t="shared" si="31"/>
        <v>8.5253065974412578</v>
      </c>
      <c r="M204" s="1">
        <f t="shared" si="38"/>
        <v>372.03060477583881</v>
      </c>
      <c r="N204" s="1">
        <f t="shared" si="32"/>
        <v>2465.6334611419093</v>
      </c>
      <c r="O204" s="1">
        <f t="shared" si="39"/>
        <v>2.7280981111812226</v>
      </c>
    </row>
    <row r="205" spans="1:15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37"/>
        <v>1.7694261309934212</v>
      </c>
      <c r="E205" s="1">
        <f t="shared" si="34"/>
        <v>0.8001109666322257</v>
      </c>
      <c r="F205" s="1">
        <f t="shared" si="35"/>
        <v>2.4947110252052629</v>
      </c>
      <c r="G205" s="1">
        <f t="shared" si="36"/>
        <v>1.7470854709369772</v>
      </c>
      <c r="H205" s="1">
        <f t="shared" si="31"/>
        <v>8.4088653296780347</v>
      </c>
      <c r="M205" s="1">
        <f t="shared" si="38"/>
        <v>371.09900368251391</v>
      </c>
      <c r="N205" s="1">
        <f t="shared" si="32"/>
        <v>2464.721733764964</v>
      </c>
      <c r="O205" s="1">
        <f t="shared" si="39"/>
        <v>2.6656103095079242</v>
      </c>
    </row>
    <row r="206" spans="1:15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37"/>
        <v>1.7470854709369772</v>
      </c>
      <c r="E206" s="1">
        <f t="shared" si="34"/>
        <v>0.79024202003786115</v>
      </c>
      <c r="F206" s="1">
        <f t="shared" si="35"/>
        <v>2.4990544211971009</v>
      </c>
      <c r="G206" s="1">
        <f t="shared" si="36"/>
        <v>1.7254503035725317</v>
      </c>
      <c r="H206" s="1">
        <f t="shared" si="31"/>
        <v>8.2962295864247704</v>
      </c>
      <c r="M206" s="1">
        <f t="shared" si="38"/>
        <v>370.18727630556856</v>
      </c>
      <c r="N206" s="1">
        <f t="shared" si="32"/>
        <v>2463.8293509982718</v>
      </c>
      <c r="O206" s="1">
        <f t="shared" si="39"/>
        <v>2.6050160901373784</v>
      </c>
    </row>
    <row r="207" spans="1:15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37"/>
        <v>1.7254503035725317</v>
      </c>
      <c r="E207" s="1">
        <f t="shared" si="34"/>
        <v>0.78854613484152858</v>
      </c>
      <c r="F207" s="1">
        <f t="shared" si="35"/>
        <v>2.5033139228158845</v>
      </c>
      <c r="G207" s="1">
        <f t="shared" si="36"/>
        <v>1.7044912201982423</v>
      </c>
      <c r="H207" s="1">
        <f t="shared" si="31"/>
        <v>8.1872348837253899</v>
      </c>
      <c r="M207" s="1">
        <f t="shared" si="38"/>
        <v>369.29489353887647</v>
      </c>
      <c r="N207" s="1">
        <f t="shared" si="32"/>
        <v>2462.9702181472949</v>
      </c>
      <c r="O207" s="1">
        <f t="shared" si="39"/>
        <v>2.5462300488385647</v>
      </c>
    </row>
    <row r="208" spans="1:15" ht="15" x14ac:dyDescent="0.2">
      <c r="A208" s="21">
        <v>106</v>
      </c>
      <c r="B208" s="22">
        <v>321.73</v>
      </c>
      <c r="C208" s="23">
        <v>5.9875153434343433</v>
      </c>
      <c r="D208" s="1">
        <f t="shared" si="37"/>
        <v>1.7044912201982423</v>
      </c>
      <c r="E208" s="1">
        <f t="shared" si="34"/>
        <v>0.77724663933457472</v>
      </c>
      <c r="F208" s="1">
        <f t="shared" si="35"/>
        <v>2.507491558965369</v>
      </c>
      <c r="G208" s="1">
        <f t="shared" si="36"/>
        <v>1.6842463176144036</v>
      </c>
      <c r="H208" s="1">
        <f t="shared" si="31"/>
        <v>8.0817260609944039</v>
      </c>
      <c r="M208" s="1">
        <f t="shared" si="38"/>
        <v>368.43576068789957</v>
      </c>
      <c r="N208" s="1">
        <f t="shared" si="32"/>
        <v>2462.1035392520616</v>
      </c>
      <c r="O208" s="1">
        <f t="shared" si="39"/>
        <v>2.4891716267863018</v>
      </c>
    </row>
    <row r="209" spans="1:15" ht="15" x14ac:dyDescent="0.2">
      <c r="A209" s="21">
        <v>107</v>
      </c>
      <c r="B209" s="22">
        <v>324.77</v>
      </c>
      <c r="C209" s="23">
        <v>5.9554562323232325</v>
      </c>
      <c r="D209" s="1">
        <f t="shared" si="37"/>
        <v>1.6842463176144036</v>
      </c>
      <c r="E209" s="1">
        <f t="shared" si="34"/>
        <v>0.77491503728660205</v>
      </c>
      <c r="F209" s="1">
        <f t="shared" si="35"/>
        <v>2.511575905309916</v>
      </c>
      <c r="G209" s="1">
        <f t="shared" si="36"/>
        <v>1.6645561780953677</v>
      </c>
      <c r="H209" s="1">
        <f t="shared" si="31"/>
        <v>7.9798879431965632</v>
      </c>
      <c r="M209" s="1">
        <f t="shared" si="38"/>
        <v>367.56908179266657</v>
      </c>
      <c r="N209" s="1">
        <f t="shared" si="32"/>
        <v>2461.2943698639965</v>
      </c>
      <c r="O209" s="1">
        <f t="shared" si="39"/>
        <v>2.4258859347317538</v>
      </c>
    </row>
    <row r="210" spans="1:15" ht="15" x14ac:dyDescent="0.2">
      <c r="A210" s="21">
        <v>108</v>
      </c>
      <c r="B210" s="22">
        <v>327.79</v>
      </c>
      <c r="C210" s="23">
        <v>5.8438673510101014</v>
      </c>
      <c r="D210" s="1">
        <f t="shared" si="37"/>
        <v>1.6645561780953677</v>
      </c>
      <c r="E210" s="1">
        <f t="shared" si="34"/>
        <v>0.76670034939467469</v>
      </c>
      <c r="F210" s="1">
        <f t="shared" si="35"/>
        <v>2.5155957002684515</v>
      </c>
      <c r="G210" s="1">
        <f t="shared" si="36"/>
        <v>1.6455896567503676</v>
      </c>
      <c r="H210" s="1">
        <f t="shared" si="31"/>
        <v>7.8809124215124537</v>
      </c>
      <c r="M210" s="1">
        <f t="shared" si="38"/>
        <v>366.75991240460144</v>
      </c>
      <c r="N210" s="1">
        <f t="shared" si="32"/>
        <v>2460.4659552696298</v>
      </c>
      <c r="O210" s="1">
        <f t="shared" si="39"/>
        <v>2.3800355512967677</v>
      </c>
    </row>
    <row r="211" spans="1:15" ht="15" x14ac:dyDescent="0.2">
      <c r="A211" s="21">
        <v>109</v>
      </c>
      <c r="B211" s="22">
        <v>330.76</v>
      </c>
      <c r="C211" s="23">
        <v>5.8389352196969693</v>
      </c>
      <c r="D211" s="1">
        <f t="shared" si="37"/>
        <v>1.6455896567503676</v>
      </c>
      <c r="E211" s="1">
        <f t="shared" si="34"/>
        <v>0.76633365698031508</v>
      </c>
      <c r="F211" s="1">
        <f t="shared" si="35"/>
        <v>2.5195129832576257</v>
      </c>
      <c r="G211" s="1">
        <f t="shared" si="36"/>
        <v>1.6271297997074614</v>
      </c>
      <c r="H211" s="1">
        <f t="shared" si="31"/>
        <v>7.7856421232000317</v>
      </c>
      <c r="M211" s="1">
        <f t="shared" si="38"/>
        <v>365.93149781023476</v>
      </c>
      <c r="N211" s="1">
        <f t="shared" si="32"/>
        <v>2459.6932439869961</v>
      </c>
      <c r="O211" s="1">
        <f t="shared" si="39"/>
        <v>2.3123357105903941</v>
      </c>
    </row>
    <row r="212" spans="1:15" ht="15" x14ac:dyDescent="0.2">
      <c r="A212" s="21">
        <v>110</v>
      </c>
      <c r="B212" s="22">
        <v>333.71</v>
      </c>
      <c r="C212" s="23">
        <v>5.7008360176767683</v>
      </c>
      <c r="D212" s="1">
        <f t="shared" si="37"/>
        <v>1.6271297997074614</v>
      </c>
      <c r="E212" s="1">
        <f t="shared" si="34"/>
        <v>0.75593854887251322</v>
      </c>
      <c r="F212" s="1">
        <f t="shared" si="35"/>
        <v>2.5233692209782803</v>
      </c>
      <c r="G212" s="1">
        <f t="shared" si="36"/>
        <v>1.6093404348319644</v>
      </c>
      <c r="H212" s="1">
        <f t="shared" si="31"/>
        <v>7.6929814637909111</v>
      </c>
      <c r="M212" s="1">
        <f t="shared" si="38"/>
        <v>365.15878652760125</v>
      </c>
      <c r="N212" s="1">
        <f t="shared" si="32"/>
        <v>2458.9012025878601</v>
      </c>
      <c r="O212" s="1">
        <f t="shared" si="39"/>
        <v>2.2694295318183113</v>
      </c>
    </row>
    <row r="213" spans="1:15" ht="15" x14ac:dyDescent="0.2">
      <c r="A213" s="21">
        <v>111</v>
      </c>
      <c r="B213" s="22">
        <v>336.61</v>
      </c>
      <c r="C213" s="23">
        <v>5.6903552398989907</v>
      </c>
      <c r="D213" s="1">
        <f t="shared" si="37"/>
        <v>1.6093404348319644</v>
      </c>
      <c r="E213" s="1">
        <f t="shared" si="34"/>
        <v>0.75513937956064137</v>
      </c>
      <c r="F213" s="1">
        <f t="shared" si="35"/>
        <v>2.5271270138391762</v>
      </c>
      <c r="G213" s="1">
        <f t="shared" si="36"/>
        <v>1.5920148270178984</v>
      </c>
      <c r="H213" s="1">
        <f t="shared" si="31"/>
        <v>7.6037473500086383</v>
      </c>
      <c r="M213" s="1">
        <f t="shared" si="38"/>
        <v>364.36674512846503</v>
      </c>
      <c r="N213" s="1">
        <f t="shared" si="32"/>
        <v>2458.1631865748809</v>
      </c>
      <c r="O213" s="1">
        <f t="shared" si="39"/>
        <v>2.2050867315025173</v>
      </c>
    </row>
    <row r="214" spans="1:15" ht="15" x14ac:dyDescent="0.2">
      <c r="A214" s="21">
        <v>112</v>
      </c>
      <c r="B214" s="22">
        <v>339.49</v>
      </c>
      <c r="C214" s="23">
        <v>5.5423916489898994</v>
      </c>
      <c r="D214" s="1">
        <f t="shared" si="37"/>
        <v>1.5920148270178984</v>
      </c>
      <c r="E214" s="1">
        <f t="shared" si="34"/>
        <v>0.74369721162761637</v>
      </c>
      <c r="F214" s="1">
        <f t="shared" si="35"/>
        <v>2.5308269862489765</v>
      </c>
      <c r="G214" s="1">
        <f t="shared" si="36"/>
        <v>1.5753120343438072</v>
      </c>
      <c r="H214" s="1">
        <f t="shared" si="31"/>
        <v>7.5168976219589902</v>
      </c>
      <c r="M214" s="1">
        <f t="shared" si="38"/>
        <v>363.62872911548601</v>
      </c>
      <c r="N214" s="1">
        <f t="shared" si="32"/>
        <v>2457.419135446341</v>
      </c>
      <c r="O214" s="1">
        <f t="shared" si="39"/>
        <v>2.164866515124209</v>
      </c>
    </row>
    <row r="215" spans="1:15" ht="15" x14ac:dyDescent="0.2">
      <c r="A215" s="21">
        <v>113</v>
      </c>
      <c r="B215" s="22">
        <v>342.32</v>
      </c>
      <c r="C215" s="23">
        <v>5.5633531994949497</v>
      </c>
      <c r="D215" s="1">
        <f t="shared" si="37"/>
        <v>1.5753120343438072</v>
      </c>
      <c r="E215" s="1">
        <f t="shared" si="34"/>
        <v>0.74533663278324436</v>
      </c>
      <c r="F215" s="1">
        <f t="shared" si="35"/>
        <v>2.5344322734758764</v>
      </c>
      <c r="G215" s="1">
        <f t="shared" si="36"/>
        <v>1.5590920135572988</v>
      </c>
      <c r="H215" s="1">
        <f t="shared" si="31"/>
        <v>7.4332247799251956</v>
      </c>
      <c r="M215" s="1">
        <f t="shared" si="38"/>
        <v>362.88467798694603</v>
      </c>
      <c r="N215" s="1">
        <f t="shared" si="32"/>
        <v>2456.6903380945978</v>
      </c>
      <c r="O215" s="1">
        <f t="shared" si="39"/>
        <v>2.103602612718829</v>
      </c>
    </row>
    <row r="216" spans="1:15" ht="15" x14ac:dyDescent="0.2">
      <c r="A216" s="21">
        <v>114</v>
      </c>
      <c r="B216" s="22">
        <v>345.12</v>
      </c>
      <c r="C216" s="23">
        <v>5.4326520631313127</v>
      </c>
      <c r="D216" s="1">
        <f t="shared" si="37"/>
        <v>1.5590920135572988</v>
      </c>
      <c r="E216" s="1">
        <f t="shared" si="34"/>
        <v>0.73501189132106093</v>
      </c>
      <c r="F216" s="1">
        <f t="shared" si="35"/>
        <v>2.5379701277584696</v>
      </c>
      <c r="G216" s="1">
        <f t="shared" si="36"/>
        <v>1.5433371231327038</v>
      </c>
      <c r="H216" s="1">
        <f t="shared" ref="H216:H279" si="40">H215*(B215/B216)^K$4</f>
        <v>7.3520224292122025</v>
      </c>
      <c r="M216" s="1">
        <f t="shared" si="38"/>
        <v>362.15588063520295</v>
      </c>
      <c r="N216" s="1">
        <f t="shared" si="32"/>
        <v>2456.0026429114282</v>
      </c>
      <c r="O216" s="1">
        <f t="shared" si="39"/>
        <v>2.0585662801794271</v>
      </c>
    </row>
    <row r="217" spans="1:15" ht="15" x14ac:dyDescent="0.2">
      <c r="A217" s="21">
        <v>115</v>
      </c>
      <c r="B217" s="22">
        <v>347.89</v>
      </c>
      <c r="C217" s="23">
        <v>5.4357347398989893</v>
      </c>
      <c r="D217" s="1">
        <f t="shared" si="37"/>
        <v>1.5433371231327038</v>
      </c>
      <c r="E217" s="1">
        <f t="shared" si="34"/>
        <v>0.73525825530678546</v>
      </c>
      <c r="F217" s="1">
        <f t="shared" si="35"/>
        <v>2.5414419452545256</v>
      </c>
      <c r="G217" s="1">
        <f t="shared" si="36"/>
        <v>1.5281413329554427</v>
      </c>
      <c r="H217" s="1">
        <f t="shared" si="40"/>
        <v>7.2731982337843846</v>
      </c>
      <c r="M217" s="1">
        <f t="shared" si="38"/>
        <v>361.46818545203342</v>
      </c>
      <c r="N217" s="1">
        <f t="shared" si="32"/>
        <v>2455.3084417713312</v>
      </c>
      <c r="O217" s="1">
        <f t="shared" si="39"/>
        <v>2.0146759107582564</v>
      </c>
    </row>
    <row r="218" spans="1:15" ht="15" x14ac:dyDescent="0.2">
      <c r="A218" s="21">
        <v>116</v>
      </c>
      <c r="B218" s="22">
        <v>350.61</v>
      </c>
      <c r="C218" s="23">
        <v>5.3081163106060592</v>
      </c>
      <c r="D218" s="1">
        <f t="shared" si="37"/>
        <v>1.5281413329554427</v>
      </c>
      <c r="E218" s="1">
        <f t="shared" si="34"/>
        <v>0.7249404304887388</v>
      </c>
      <c r="F218" s="1">
        <f t="shared" si="35"/>
        <v>2.5448242987597278</v>
      </c>
      <c r="G218" s="1">
        <f t="shared" si="36"/>
        <v>1.5133741198152943</v>
      </c>
      <c r="H218" s="1">
        <f t="shared" si="40"/>
        <v>7.1972180279460867</v>
      </c>
      <c r="M218" s="1">
        <f t="shared" si="38"/>
        <v>360.77398431193643</v>
      </c>
      <c r="N218" s="1">
        <f t="shared" si="32"/>
        <v>2454.6412569090944</v>
      </c>
      <c r="O218" s="1">
        <f t="shared" si="39"/>
        <v>1.9576433036013363</v>
      </c>
    </row>
    <row r="219" spans="1:15" ht="15" x14ac:dyDescent="0.2">
      <c r="A219" s="21">
        <v>117</v>
      </c>
      <c r="B219" s="22">
        <v>353.3</v>
      </c>
      <c r="C219" s="23">
        <v>5.2970195429292923</v>
      </c>
      <c r="D219" s="1">
        <f t="shared" si="37"/>
        <v>1.5133741198152943</v>
      </c>
      <c r="E219" s="1">
        <f t="shared" si="34"/>
        <v>0.72403157523325579</v>
      </c>
      <c r="F219" s="1">
        <f t="shared" si="35"/>
        <v>2.5481436374348454</v>
      </c>
      <c r="G219" s="1">
        <f t="shared" si="36"/>
        <v>1.4990740046656357</v>
      </c>
      <c r="H219" s="1">
        <f t="shared" si="40"/>
        <v>7.1234251103539998</v>
      </c>
      <c r="M219" s="1">
        <f t="shared" si="38"/>
        <v>360.10679944969939</v>
      </c>
      <c r="N219" s="1">
        <f t="shared" si="32"/>
        <v>2453.9903322068685</v>
      </c>
      <c r="O219" s="1">
        <f t="shared" si="39"/>
        <v>1.9162013546852377</v>
      </c>
    </row>
    <row r="220" spans="1:15" ht="15" x14ac:dyDescent="0.2">
      <c r="A220" s="21">
        <v>118</v>
      </c>
      <c r="B220" s="22">
        <v>355.95</v>
      </c>
      <c r="C220" s="23">
        <v>5.1946785353535354</v>
      </c>
      <c r="D220" s="1">
        <f t="shared" si="37"/>
        <v>1.4990740046656357</v>
      </c>
      <c r="E220" s="1">
        <f t="shared" si="34"/>
        <v>0.71555867708245857</v>
      </c>
      <c r="F220" s="1">
        <f t="shared" si="35"/>
        <v>2.5513889972730204</v>
      </c>
      <c r="G220" s="1">
        <f t="shared" si="36"/>
        <v>1.4852240651430244</v>
      </c>
      <c r="H220" s="1">
        <f t="shared" si="40"/>
        <v>7.0520083791315864</v>
      </c>
      <c r="M220" s="1">
        <f t="shared" si="38"/>
        <v>359.45587474747373</v>
      </c>
      <c r="N220" s="1">
        <f t="shared" si="32"/>
        <v>2453.3553164087552</v>
      </c>
      <c r="O220" s="1">
        <f t="shared" si="39"/>
        <v>1.8687822204698583</v>
      </c>
    </row>
    <row r="221" spans="1:15" ht="15" x14ac:dyDescent="0.2">
      <c r="A221" s="21">
        <v>119</v>
      </c>
      <c r="B221" s="22">
        <v>358.56</v>
      </c>
      <c r="C221" s="23">
        <v>5.1848153535353543</v>
      </c>
      <c r="D221" s="1">
        <f t="shared" si="37"/>
        <v>1.4852240651430244</v>
      </c>
      <c r="E221" s="1">
        <f t="shared" si="34"/>
        <v>0.71473329450160772</v>
      </c>
      <c r="F221" s="1">
        <f t="shared" si="35"/>
        <v>2.5545618391909861</v>
      </c>
      <c r="G221" s="1">
        <f t="shared" si="36"/>
        <v>1.4718082439782001</v>
      </c>
      <c r="H221" s="1">
        <f t="shared" si="40"/>
        <v>6.9828796913913882</v>
      </c>
      <c r="M221" s="1">
        <f t="shared" si="38"/>
        <v>358.82085894936029</v>
      </c>
      <c r="N221" s="1">
        <f t="shared" si="32"/>
        <v>2452.7358721518162</v>
      </c>
      <c r="O221" s="1">
        <f t="shared" si="39"/>
        <v>1.822531599453155</v>
      </c>
    </row>
    <row r="222" spans="1:15" ht="15" x14ac:dyDescent="0.2">
      <c r="A222" s="21">
        <v>120</v>
      </c>
      <c r="B222" s="22">
        <v>361.13</v>
      </c>
      <c r="C222" s="23">
        <v>5.0867933813131332</v>
      </c>
      <c r="D222" s="1">
        <f t="shared" si="37"/>
        <v>1.4718082439782001</v>
      </c>
      <c r="E222" s="1">
        <f t="shared" si="34"/>
        <v>0.70644409753346527</v>
      </c>
      <c r="F222" s="1">
        <f t="shared" si="35"/>
        <v>2.5576635678875652</v>
      </c>
      <c r="G222" s="1">
        <f t="shared" si="36"/>
        <v>1.458811296749875</v>
      </c>
      <c r="H222" s="1">
        <f t="shared" si="40"/>
        <v>6.9159554752799774</v>
      </c>
      <c r="M222" s="1">
        <f t="shared" si="38"/>
        <v>358.20141469242122</v>
      </c>
      <c r="N222" s="1">
        <f t="shared" si="32"/>
        <v>2452.1192674939898</v>
      </c>
      <c r="O222" s="1">
        <f t="shared" si="39"/>
        <v>1.7774005571469338</v>
      </c>
    </row>
    <row r="223" spans="1:15" ht="15" x14ac:dyDescent="0.2">
      <c r="A223" s="21">
        <v>121</v>
      </c>
      <c r="B223" s="22">
        <v>363.66</v>
      </c>
      <c r="C223" s="23">
        <v>5.1022048964646478</v>
      </c>
      <c r="D223" s="1">
        <f t="shared" si="37"/>
        <v>1.458811296749875</v>
      </c>
      <c r="E223" s="1">
        <f t="shared" si="34"/>
        <v>0.70775789520226551</v>
      </c>
      <c r="F223" s="1">
        <f t="shared" si="35"/>
        <v>2.5606955343936537</v>
      </c>
      <c r="G223" s="1">
        <f t="shared" si="36"/>
        <v>1.4461685627695786</v>
      </c>
      <c r="H223" s="1">
        <f t="shared" si="40"/>
        <v>6.8511564501286646</v>
      </c>
      <c r="M223" s="1">
        <f t="shared" si="38"/>
        <v>357.58481003459474</v>
      </c>
      <c r="N223" s="1">
        <f t="shared" ref="N223:N282" si="41">N222+L223-(M223-M224)</f>
        <v>2451.5398594578564</v>
      </c>
      <c r="O223" s="1">
        <f t="shared" si="39"/>
        <v>1.7333425818825832</v>
      </c>
    </row>
    <row r="224" spans="1:15" ht="15" x14ac:dyDescent="0.2">
      <c r="A224" s="21">
        <v>122</v>
      </c>
      <c r="B224" s="22">
        <v>366.16</v>
      </c>
      <c r="C224" s="23">
        <v>4.9856913636363664</v>
      </c>
      <c r="D224" s="1">
        <f t="shared" si="37"/>
        <v>1.4461685627695786</v>
      </c>
      <c r="E224" s="1">
        <f t="shared" si="34"/>
        <v>0.69772539024911018</v>
      </c>
      <c r="F224" s="1">
        <f t="shared" si="35"/>
        <v>2.5636708994192432</v>
      </c>
      <c r="G224" s="1">
        <f t="shared" si="36"/>
        <v>1.4339673966920745</v>
      </c>
      <c r="H224" s="1">
        <f t="shared" si="40"/>
        <v>6.7881573821536483</v>
      </c>
      <c r="M224" s="1">
        <f t="shared" si="38"/>
        <v>357.00540199846154</v>
      </c>
      <c r="N224" s="1">
        <f t="shared" si="41"/>
        <v>2450.9652545722738</v>
      </c>
      <c r="O224" s="1">
        <f t="shared" si="39"/>
        <v>1.6970393455384165</v>
      </c>
    </row>
    <row r="225" spans="1:15" ht="15" x14ac:dyDescent="0.2">
      <c r="A225" s="21">
        <v>123</v>
      </c>
      <c r="B225" s="22">
        <v>368.61</v>
      </c>
      <c r="C225" s="23">
        <v>4.9943216161616188</v>
      </c>
      <c r="D225" s="1">
        <f t="shared" si="37"/>
        <v>1.4339673966920745</v>
      </c>
      <c r="E225" s="1">
        <f t="shared" si="34"/>
        <v>0.69847650590216681</v>
      </c>
      <c r="F225" s="1">
        <f t="shared" si="35"/>
        <v>2.5665671129934964</v>
      </c>
      <c r="G225" s="1">
        <f t="shared" si="36"/>
        <v>1.4221437524375753</v>
      </c>
      <c r="H225" s="1">
        <f t="shared" si="40"/>
        <v>6.7273906676177937</v>
      </c>
      <c r="M225" s="1">
        <f t="shared" si="38"/>
        <v>356.43079711287902</v>
      </c>
      <c r="N225" s="1">
        <f t="shared" si="41"/>
        <v>2450.4049980712061</v>
      </c>
      <c r="O225" s="1">
        <f t="shared" si="39"/>
        <v>1.6482107135663449</v>
      </c>
    </row>
    <row r="226" spans="1:15" ht="15" x14ac:dyDescent="0.2">
      <c r="A226" s="21">
        <v>124</v>
      </c>
      <c r="B226" s="22">
        <v>371.02</v>
      </c>
      <c r="C226" s="23">
        <v>4.8926051515151538</v>
      </c>
      <c r="D226" s="1">
        <f t="shared" si="37"/>
        <v>1.4221437524375753</v>
      </c>
      <c r="E226" s="1">
        <f t="shared" si="34"/>
        <v>0.68954016825585551</v>
      </c>
      <c r="F226" s="1">
        <f t="shared" si="35"/>
        <v>2.5693973210854648</v>
      </c>
      <c r="G226" s="1">
        <f t="shared" si="36"/>
        <v>1.4106851865593848</v>
      </c>
      <c r="H226" s="1">
        <f t="shared" si="40"/>
        <v>6.6685343996600341</v>
      </c>
      <c r="M226" s="1">
        <f t="shared" si="38"/>
        <v>355.87054061181124</v>
      </c>
      <c r="N226" s="1">
        <f t="shared" si="41"/>
        <v>2449.8588133338562</v>
      </c>
      <c r="O226" s="1">
        <f t="shared" si="39"/>
        <v>1.6071167903180674</v>
      </c>
    </row>
    <row r="227" spans="1:15" ht="15" x14ac:dyDescent="0.2">
      <c r="A227" s="21">
        <v>125</v>
      </c>
      <c r="B227" s="22">
        <v>373.39</v>
      </c>
      <c r="C227" s="23">
        <v>4.908015505050507</v>
      </c>
      <c r="D227" s="1">
        <f t="shared" si="37"/>
        <v>1.4106851865593848</v>
      </c>
      <c r="E227" s="1">
        <f t="shared" si="34"/>
        <v>0.69090592604910694</v>
      </c>
      <c r="F227" s="1">
        <f t="shared" si="35"/>
        <v>2.5721626826463373</v>
      </c>
      <c r="G227" s="1">
        <f t="shared" si="36"/>
        <v>1.399579857869057</v>
      </c>
      <c r="H227" s="1">
        <f t="shared" si="40"/>
        <v>6.6115240535864137</v>
      </c>
      <c r="M227" s="1">
        <f t="shared" si="38"/>
        <v>355.32435587446145</v>
      </c>
      <c r="N227" s="1">
        <f t="shared" si="41"/>
        <v>2449.3264343585465</v>
      </c>
      <c r="O227" s="1">
        <f t="shared" si="39"/>
        <v>1.5669312006999574</v>
      </c>
    </row>
    <row r="228" spans="1:15" ht="15" x14ac:dyDescent="0.2">
      <c r="A228" s="21">
        <v>126</v>
      </c>
      <c r="B228" s="22">
        <v>375.72</v>
      </c>
      <c r="C228" s="23">
        <v>4.8038275732323257</v>
      </c>
      <c r="D228" s="1">
        <f t="shared" si="37"/>
        <v>1.399579857869057</v>
      </c>
      <c r="E228" s="1">
        <f t="shared" si="34"/>
        <v>0.68158741060896044</v>
      </c>
      <c r="F228" s="1">
        <f t="shared" si="35"/>
        <v>2.5748643136645399</v>
      </c>
      <c r="G228" s="1">
        <f t="shared" si="36"/>
        <v>1.3888164936776424</v>
      </c>
      <c r="H228" s="1">
        <f t="shared" si="40"/>
        <v>6.5562982705566073</v>
      </c>
      <c r="M228" s="1">
        <f t="shared" ref="M228:M259" si="42">1/(G227*B227/(M227*(B228)*G228))</f>
        <v>354.79197689915179</v>
      </c>
      <c r="N228" s="1">
        <f t="shared" si="41"/>
        <v>2448.8076053194764</v>
      </c>
      <c r="O228" s="1">
        <f t="shared" si="39"/>
        <v>1.5276174970397161</v>
      </c>
    </row>
    <row r="229" spans="1:15" ht="15" x14ac:dyDescent="0.2">
      <c r="A229" s="21">
        <v>127</v>
      </c>
      <c r="B229" s="22">
        <v>378.01</v>
      </c>
      <c r="C229" s="23">
        <v>4.8383522222222251</v>
      </c>
      <c r="D229" s="1">
        <f t="shared" si="37"/>
        <v>1.3888164936776424</v>
      </c>
      <c r="E229" s="1">
        <f t="shared" si="34"/>
        <v>0.68469748093356964</v>
      </c>
      <c r="F229" s="1">
        <f t="shared" si="35"/>
        <v>2.5775032889572613</v>
      </c>
      <c r="G229" s="1">
        <f t="shared" si="36"/>
        <v>1.378384358321159</v>
      </c>
      <c r="H229" s="1">
        <f t="shared" si="40"/>
        <v>6.5027986776414064</v>
      </c>
      <c r="M229" s="1">
        <f t="shared" si="42"/>
        <v>354.27314786008179</v>
      </c>
      <c r="N229" s="1">
        <f t="shared" si="41"/>
        <v>2448.3020801478642</v>
      </c>
      <c r="O229" s="1">
        <f t="shared" si="39"/>
        <v>1.4891408971798512</v>
      </c>
    </row>
    <row r="230" spans="1:15" ht="15" x14ac:dyDescent="0.2">
      <c r="A230" s="21">
        <v>128</v>
      </c>
      <c r="B230" s="22">
        <v>380.26</v>
      </c>
      <c r="C230" s="23">
        <v>4.7372391414141442</v>
      </c>
      <c r="D230" s="1">
        <f t="shared" si="37"/>
        <v>1.378384358321159</v>
      </c>
      <c r="E230" s="1">
        <f t="shared" si="34"/>
        <v>0.67552530897855434</v>
      </c>
      <c r="F230" s="1">
        <f t="shared" si="35"/>
        <v>2.5800806438630075</v>
      </c>
      <c r="G230" s="1">
        <f t="shared" si="36"/>
        <v>1.3682732237947959</v>
      </c>
      <c r="H230" s="1">
        <f t="shared" si="40"/>
        <v>6.4509697201853973</v>
      </c>
      <c r="M230" s="1">
        <f t="shared" si="42"/>
        <v>353.76762268846977</v>
      </c>
      <c r="N230" s="1">
        <f t="shared" si="41"/>
        <v>2447.8212914720712</v>
      </c>
      <c r="O230" s="1">
        <f t="shared" si="39"/>
        <v>1.4514681870417321</v>
      </c>
    </row>
    <row r="231" spans="1:15" ht="15" x14ac:dyDescent="0.2">
      <c r="A231" s="21">
        <v>129</v>
      </c>
      <c r="B231" s="22">
        <v>382.47</v>
      </c>
      <c r="C231" s="23">
        <v>4.7631365151515173</v>
      </c>
      <c r="D231" s="1">
        <f t="shared" si="37"/>
        <v>1.3682732237947959</v>
      </c>
      <c r="E231" s="1">
        <f t="shared" si="34"/>
        <v>0.67789302890343917</v>
      </c>
      <c r="F231" s="1">
        <f t="shared" si="35"/>
        <v>2.5825973758414835</v>
      </c>
      <c r="G231" s="1">
        <f t="shared" si="36"/>
        <v>1.3585182152381452</v>
      </c>
      <c r="H231" s="1">
        <f t="shared" si="40"/>
        <v>6.400758505520149</v>
      </c>
      <c r="M231" s="1">
        <f t="shared" si="42"/>
        <v>353.28683401267682</v>
      </c>
      <c r="N231" s="1">
        <f t="shared" si="41"/>
        <v>2447.3324204780261</v>
      </c>
      <c r="O231" s="1">
        <f t="shared" si="39"/>
        <v>1.4145676297199838</v>
      </c>
    </row>
    <row r="232" spans="1:15" ht="15" x14ac:dyDescent="0.2">
      <c r="A232" s="21">
        <v>130</v>
      </c>
      <c r="B232" s="22">
        <v>384.63</v>
      </c>
      <c r="C232" s="23">
        <v>4.6583176262626287</v>
      </c>
      <c r="D232" s="1">
        <f t="shared" si="37"/>
        <v>1.3585182152381452</v>
      </c>
      <c r="E232" s="1">
        <f t="shared" si="34"/>
        <v>0.66822909747265158</v>
      </c>
      <c r="F232" s="1">
        <f t="shared" si="35"/>
        <v>2.5850431549059416</v>
      </c>
      <c r="G232" s="1">
        <f t="shared" si="36"/>
        <v>1.3490197345745647</v>
      </c>
      <c r="H232" s="1">
        <f t="shared" si="40"/>
        <v>6.3523373446798734</v>
      </c>
      <c r="M232" s="1">
        <f t="shared" si="42"/>
        <v>352.79796301863161</v>
      </c>
      <c r="N232" s="1">
        <f t="shared" si="41"/>
        <v>2446.8769194342567</v>
      </c>
      <c r="O232" s="1">
        <f t="shared" si="39"/>
        <v>1.3721048664508309</v>
      </c>
    </row>
    <row r="233" spans="1:15" ht="15" x14ac:dyDescent="0.2">
      <c r="A233" s="21">
        <v>131</v>
      </c>
      <c r="B233" s="22">
        <v>386.76</v>
      </c>
      <c r="C233" s="23">
        <v>4.6731197474747503</v>
      </c>
      <c r="D233" s="1">
        <f t="shared" si="37"/>
        <v>1.3490197345745647</v>
      </c>
      <c r="E233" s="1">
        <f t="shared" si="34"/>
        <v>0.66960690984973259</v>
      </c>
      <c r="F233" s="1">
        <f t="shared" si="35"/>
        <v>2.5874415515599591</v>
      </c>
      <c r="G233" s="1">
        <f t="shared" si="36"/>
        <v>1.3398581489790444</v>
      </c>
      <c r="H233" s="1">
        <f t="shared" si="40"/>
        <v>6.3052099968206976</v>
      </c>
      <c r="M233" s="1">
        <f t="shared" si="42"/>
        <v>352.34246197486203</v>
      </c>
      <c r="N233" s="1">
        <f t="shared" si="41"/>
        <v>2446.4246290350793</v>
      </c>
      <c r="O233" s="1">
        <f t="shared" si="39"/>
        <v>1.3430097293227967</v>
      </c>
    </row>
    <row r="234" spans="1:15" ht="15" x14ac:dyDescent="0.2">
      <c r="A234" s="21">
        <v>132</v>
      </c>
      <c r="B234" s="22">
        <v>388.84</v>
      </c>
      <c r="C234" s="23">
        <v>4.5948095454545479</v>
      </c>
      <c r="D234" s="1">
        <f t="shared" si="37"/>
        <v>1.3398581489790444</v>
      </c>
      <c r="E234" s="1">
        <f t="shared" si="34"/>
        <v>0.66226751461824518</v>
      </c>
      <c r="F234" s="1">
        <f t="shared" si="35"/>
        <v>2.5897709344582682</v>
      </c>
      <c r="G234" s="1">
        <f t="shared" si="36"/>
        <v>1.3309801895552948</v>
      </c>
      <c r="H234" s="1">
        <f t="shared" si="40"/>
        <v>6.2597734468956245</v>
      </c>
      <c r="M234" s="1">
        <f t="shared" si="42"/>
        <v>351.8901715756848</v>
      </c>
      <c r="N234" s="1">
        <f t="shared" si="41"/>
        <v>2445.9958857234801</v>
      </c>
      <c r="O234" s="1">
        <f t="shared" si="39"/>
        <v>1.3020328769542944</v>
      </c>
    </row>
    <row r="235" spans="1:15" ht="15" x14ac:dyDescent="0.2">
      <c r="A235" s="21">
        <v>133</v>
      </c>
      <c r="B235" s="22">
        <v>390.88</v>
      </c>
      <c r="C235" s="23">
        <v>4.6200926262626281</v>
      </c>
      <c r="D235" s="1">
        <f t="shared" si="37"/>
        <v>1.3309801895552948</v>
      </c>
      <c r="E235" s="1">
        <f t="shared" si="34"/>
        <v>0.66465068262787619</v>
      </c>
      <c r="F235" s="1">
        <f t="shared" si="35"/>
        <v>2.5920434496293616</v>
      </c>
      <c r="G235" s="1">
        <f t="shared" si="36"/>
        <v>1.3224206091811357</v>
      </c>
      <c r="H235" s="1">
        <f t="shared" si="40"/>
        <v>6.2157616996248466</v>
      </c>
      <c r="M235" s="1">
        <f t="shared" si="42"/>
        <v>351.46142826408578</v>
      </c>
      <c r="N235" s="1">
        <f t="shared" si="41"/>
        <v>2445.5587594234139</v>
      </c>
      <c r="O235" s="1">
        <f t="shared" si="39"/>
        <v>1.2680153867234523</v>
      </c>
    </row>
    <row r="236" spans="1:15" ht="15" x14ac:dyDescent="0.2">
      <c r="A236" s="21">
        <v>134</v>
      </c>
      <c r="B236" s="22">
        <v>392.87</v>
      </c>
      <c r="C236" s="23">
        <v>4.5165110606060628</v>
      </c>
      <c r="D236" s="1">
        <f t="shared" si="37"/>
        <v>1.3224206091811357</v>
      </c>
      <c r="E236" s="1">
        <f t="shared" si="34"/>
        <v>0.65480307812524285</v>
      </c>
      <c r="F236" s="1">
        <f t="shared" si="35"/>
        <v>2.5942488668573831</v>
      </c>
      <c r="G236" s="1">
        <f t="shared" si="36"/>
        <v>1.3140857518897699</v>
      </c>
      <c r="H236" s="1">
        <f t="shared" si="40"/>
        <v>6.1733453287616316</v>
      </c>
      <c r="M236" s="1">
        <f t="shared" si="42"/>
        <v>351.02430196401974</v>
      </c>
      <c r="N236" s="1">
        <f t="shared" si="41"/>
        <v>2445.1536539379204</v>
      </c>
      <c r="O236" s="1">
        <f t="shared" si="39"/>
        <v>1.2284957204235978</v>
      </c>
    </row>
    <row r="237" spans="1:15" ht="15" x14ac:dyDescent="0.2">
      <c r="A237" s="21">
        <v>135</v>
      </c>
      <c r="B237" s="22">
        <v>394.83</v>
      </c>
      <c r="C237" s="23">
        <v>4.5498057575757604</v>
      </c>
      <c r="D237" s="1">
        <f t="shared" si="37"/>
        <v>1.3140857518897699</v>
      </c>
      <c r="E237" s="1">
        <f t="shared" si="34"/>
        <v>0.65799285595080304</v>
      </c>
      <c r="F237" s="1">
        <f t="shared" si="35"/>
        <v>2.5964101438442699</v>
      </c>
      <c r="G237" s="1">
        <f t="shared" si="36"/>
        <v>1.3060534032624027</v>
      </c>
      <c r="H237" s="1">
        <f t="shared" si="40"/>
        <v>6.1320587291991169</v>
      </c>
      <c r="M237" s="1">
        <f t="shared" si="42"/>
        <v>350.61919647852608</v>
      </c>
      <c r="N237" s="1">
        <f t="shared" si="41"/>
        <v>2444.7512121064547</v>
      </c>
      <c r="O237" s="1">
        <f t="shared" si="39"/>
        <v>1.2018835109230028</v>
      </c>
    </row>
    <row r="238" spans="1:15" ht="15" x14ac:dyDescent="0.2">
      <c r="A238" s="21">
        <v>136</v>
      </c>
      <c r="B238" s="22">
        <v>396.74</v>
      </c>
      <c r="C238" s="23">
        <v>4.4641058585858602</v>
      </c>
      <c r="D238" s="1">
        <f t="shared" si="37"/>
        <v>1.3060534032624027</v>
      </c>
      <c r="E238" s="1">
        <f t="shared" si="34"/>
        <v>0.64973448459766792</v>
      </c>
      <c r="F238" s="1">
        <f t="shared" si="35"/>
        <v>2.598505988988193</v>
      </c>
      <c r="G238" s="1">
        <f t="shared" si="36"/>
        <v>1.2982738786437769</v>
      </c>
      <c r="H238" s="1">
        <f t="shared" si="40"/>
        <v>6.0922857909157493</v>
      </c>
      <c r="M238" s="1">
        <f t="shared" si="42"/>
        <v>350.21675464706038</v>
      </c>
      <c r="N238" s="1">
        <f t="shared" si="41"/>
        <v>2444.3712968028744</v>
      </c>
      <c r="O238" s="1">
        <f t="shared" si="39"/>
        <v>1.1636265860649331</v>
      </c>
    </row>
    <row r="239" spans="1:15" ht="15" x14ac:dyDescent="0.2">
      <c r="A239" s="21">
        <v>137</v>
      </c>
      <c r="B239" s="22">
        <v>398.61</v>
      </c>
      <c r="C239" s="23">
        <v>4.4721217171717189</v>
      </c>
      <c r="D239" s="1">
        <f t="shared" si="37"/>
        <v>1.2982738786437769</v>
      </c>
      <c r="G239" s="1">
        <f t="shared" si="36"/>
        <v>1.2907815223965382</v>
      </c>
      <c r="H239" s="1">
        <f t="shared" si="40"/>
        <v>6.0537790285626993</v>
      </c>
      <c r="M239" s="1">
        <f t="shared" si="42"/>
        <v>349.83683934348034</v>
      </c>
      <c r="N239" s="1">
        <f t="shared" si="41"/>
        <v>2443.982756028332</v>
      </c>
      <c r="O239" s="1">
        <f t="shared" si="39"/>
        <v>1.1320566783412294</v>
      </c>
    </row>
    <row r="240" spans="1:15" ht="15" x14ac:dyDescent="0.2">
      <c r="A240" s="21">
        <v>138</v>
      </c>
      <c r="B240" s="22">
        <v>400.43</v>
      </c>
      <c r="C240" s="23">
        <v>4.3858112070707085</v>
      </c>
      <c r="D240" s="1">
        <f t="shared" si="37"/>
        <v>1.2907815223965382</v>
      </c>
      <c r="G240" s="1">
        <f t="shared" si="36"/>
        <v>1.2834877028737219</v>
      </c>
      <c r="H240" s="1">
        <f t="shared" si="40"/>
        <v>6.0167070507788267</v>
      </c>
      <c r="M240" s="1">
        <f t="shared" si="42"/>
        <v>349.44829856893813</v>
      </c>
      <c r="N240" s="1">
        <f t="shared" si="41"/>
        <v>2443.6250746794249</v>
      </c>
      <c r="O240" s="1">
        <f t="shared" si="39"/>
        <v>1.0950406832417339</v>
      </c>
    </row>
    <row r="241" spans="1:15" ht="15" x14ac:dyDescent="0.2">
      <c r="A241" s="21">
        <v>139</v>
      </c>
      <c r="B241" s="22">
        <v>402.22</v>
      </c>
      <c r="C241" s="23">
        <v>4.4147865656565672</v>
      </c>
      <c r="D241" s="1">
        <f t="shared" si="37"/>
        <v>1.2834877028737219</v>
      </c>
      <c r="G241" s="1">
        <f t="shared" si="36"/>
        <v>1.2764679161125128</v>
      </c>
      <c r="H241" s="1">
        <f t="shared" si="40"/>
        <v>5.9806300987186454</v>
      </c>
      <c r="M241" s="1">
        <f t="shared" si="42"/>
        <v>349.09061722003111</v>
      </c>
      <c r="N241" s="1">
        <f t="shared" si="41"/>
        <v>2443.2695976251598</v>
      </c>
      <c r="O241" s="1">
        <f t="shared" si="39"/>
        <v>1.0705327876706345</v>
      </c>
    </row>
    <row r="242" spans="1:15" ht="15" x14ac:dyDescent="0.2">
      <c r="A242" s="21">
        <v>140</v>
      </c>
      <c r="B242" s="22">
        <v>403.96</v>
      </c>
      <c r="C242" s="23">
        <v>4.2908668686868685</v>
      </c>
      <c r="D242" s="1">
        <f t="shared" si="37"/>
        <v>1.2764679161125128</v>
      </c>
      <c r="G242" s="1">
        <f t="shared" si="36"/>
        <v>1.2696754914255874</v>
      </c>
      <c r="H242" s="1">
        <f t="shared" si="40"/>
        <v>5.9459204455874159</v>
      </c>
      <c r="M242" s="1">
        <f t="shared" si="42"/>
        <v>348.73514016576587</v>
      </c>
      <c r="N242" s="1">
        <f t="shared" si="41"/>
        <v>2442.9357734118835</v>
      </c>
      <c r="O242" s="1">
        <f t="shared" si="39"/>
        <v>1.0345901575321905</v>
      </c>
    </row>
    <row r="243" spans="1:15" ht="15" x14ac:dyDescent="0.2">
      <c r="A243" s="21">
        <v>141</v>
      </c>
      <c r="B243" s="22">
        <v>405.66</v>
      </c>
      <c r="C243" s="23">
        <v>4.3593004545454557</v>
      </c>
      <c r="D243" s="1">
        <f t="shared" si="37"/>
        <v>1.2696754914255874</v>
      </c>
      <c r="G243" s="1">
        <f t="shared" si="36"/>
        <v>1.2631443659107588</v>
      </c>
      <c r="H243" s="1">
        <f t="shared" si="40"/>
        <v>5.9123461334059506</v>
      </c>
      <c r="M243" s="1">
        <f t="shared" si="42"/>
        <v>348.40131595248965</v>
      </c>
      <c r="N243" s="1">
        <f t="shared" si="41"/>
        <v>2442.6039432390703</v>
      </c>
      <c r="O243" s="1">
        <f t="shared" si="39"/>
        <v>1.0050988426790359</v>
      </c>
    </row>
    <row r="244" spans="1:15" ht="15" x14ac:dyDescent="0.2">
      <c r="A244" s="21">
        <v>142</v>
      </c>
      <c r="B244" s="22">
        <v>407.31</v>
      </c>
      <c r="C244" s="23">
        <v>4.2686708080808069</v>
      </c>
      <c r="D244" s="1">
        <f t="shared" si="37"/>
        <v>1.2631443659107588</v>
      </c>
      <c r="G244" s="1">
        <f t="shared" si="36"/>
        <v>1.2568292164347248</v>
      </c>
      <c r="H244" s="1">
        <f t="shared" si="40"/>
        <v>5.8800737815393314</v>
      </c>
      <c r="M244" s="1">
        <f t="shared" si="42"/>
        <v>348.06948577967648</v>
      </c>
      <c r="N244" s="1">
        <f t="shared" si="41"/>
        <v>2442.2826067722317</v>
      </c>
      <c r="O244" s="1">
        <f t="shared" si="39"/>
        <v>0.97021217395399728</v>
      </c>
    </row>
    <row r="245" spans="1:15" ht="15" x14ac:dyDescent="0.2">
      <c r="A245" s="21">
        <v>143</v>
      </c>
      <c r="B245" s="22">
        <v>408.92</v>
      </c>
      <c r="C245" s="23">
        <v>4.3149118181818196</v>
      </c>
      <c r="D245" s="1">
        <f t="shared" si="37"/>
        <v>1.2568292164347248</v>
      </c>
      <c r="G245" s="1">
        <f t="shared" si="36"/>
        <v>1.250725096134967</v>
      </c>
      <c r="H245" s="1">
        <f t="shared" si="40"/>
        <v>5.8488783627401046</v>
      </c>
      <c r="M245" s="1">
        <f t="shared" si="42"/>
        <v>347.74814931283771</v>
      </c>
      <c r="N245" s="1">
        <f t="shared" si="41"/>
        <v>2441.971636068748</v>
      </c>
      <c r="O245" s="1">
        <f t="shared" si="39"/>
        <v>0.94166941640114488</v>
      </c>
    </row>
    <row r="246" spans="1:15" ht="15" x14ac:dyDescent="0.2">
      <c r="A246" s="21">
        <v>144</v>
      </c>
      <c r="B246" s="22">
        <v>410.49</v>
      </c>
      <c r="C246" s="23">
        <v>4.2051638383838359</v>
      </c>
      <c r="D246" s="1">
        <f t="shared" si="37"/>
        <v>1.250725096134967</v>
      </c>
      <c r="G246" s="1">
        <f t="shared" si="36"/>
        <v>1.2448272791096076</v>
      </c>
      <c r="H246" s="1">
        <f t="shared" si="40"/>
        <v>5.8187345132423003</v>
      </c>
      <c r="M246" s="1">
        <f t="shared" si="42"/>
        <v>347.43717860935419</v>
      </c>
      <c r="N246" s="1">
        <f t="shared" si="41"/>
        <v>2441.6815743093844</v>
      </c>
      <c r="O246" s="1">
        <f t="shared" si="39"/>
        <v>0.91354131857904131</v>
      </c>
    </row>
    <row r="247" spans="1:15" ht="15" x14ac:dyDescent="0.2">
      <c r="A247" s="21">
        <v>145</v>
      </c>
      <c r="B247" s="22">
        <v>412.02</v>
      </c>
      <c r="C247" s="23">
        <v>4.2427782323232321</v>
      </c>
      <c r="D247" s="1">
        <f t="shared" si="37"/>
        <v>1.2448272791096076</v>
      </c>
      <c r="G247" s="1">
        <f t="shared" si="36"/>
        <v>1.2391693240034085</v>
      </c>
      <c r="H247" s="1">
        <f t="shared" si="40"/>
        <v>5.789618013386149</v>
      </c>
      <c r="M247" s="1">
        <f t="shared" si="42"/>
        <v>347.14711684999054</v>
      </c>
      <c r="N247" s="1">
        <f t="shared" si="41"/>
        <v>2441.393157585203</v>
      </c>
      <c r="O247" s="1">
        <f t="shared" si="39"/>
        <v>0.8858115560480615</v>
      </c>
    </row>
    <row r="248" spans="1:15" ht="15" x14ac:dyDescent="0.2">
      <c r="A248" s="21">
        <v>146</v>
      </c>
      <c r="B248" s="22">
        <v>413.5</v>
      </c>
      <c r="C248" s="23">
        <v>4.1367259595959567</v>
      </c>
      <c r="D248" s="1">
        <f t="shared" si="37"/>
        <v>1.2391693240034085</v>
      </c>
      <c r="G248" s="1">
        <f t="shared" si="36"/>
        <v>1.2337082451420536</v>
      </c>
      <c r="H248" s="1">
        <f t="shared" si="40"/>
        <v>5.7616936179431182</v>
      </c>
      <c r="M248" s="1">
        <f t="shared" si="42"/>
        <v>346.85870012580904</v>
      </c>
      <c r="N248" s="1">
        <f t="shared" si="41"/>
        <v>2441.1253143520698</v>
      </c>
      <c r="O248" s="1">
        <f t="shared" si="39"/>
        <v>0.85273065545560844</v>
      </c>
    </row>
    <row r="249" spans="1:15" ht="15" x14ac:dyDescent="0.2">
      <c r="A249" s="21">
        <v>147</v>
      </c>
      <c r="B249" s="22">
        <v>414.94</v>
      </c>
      <c r="C249" s="23">
        <v>4.1854411111111105</v>
      </c>
      <c r="D249" s="1">
        <f t="shared" si="37"/>
        <v>1.2337082451420536</v>
      </c>
      <c r="G249" s="1">
        <f t="shared" si="36"/>
        <v>1.2284774475271567</v>
      </c>
      <c r="H249" s="1">
        <f t="shared" si="40"/>
        <v>5.7347483027752322</v>
      </c>
      <c r="M249" s="1">
        <f t="shared" si="42"/>
        <v>346.5908568926759</v>
      </c>
      <c r="N249" s="1">
        <f t="shared" si="41"/>
        <v>2440.8484234067196</v>
      </c>
      <c r="O249" s="1">
        <f t="shared" si="39"/>
        <v>0.82580375559961006</v>
      </c>
    </row>
    <row r="250" spans="1:15" ht="15" x14ac:dyDescent="0.2">
      <c r="A250" s="21">
        <v>148</v>
      </c>
      <c r="B250" s="22">
        <v>416.33</v>
      </c>
      <c r="C250" s="23">
        <v>4.0676765151515113</v>
      </c>
      <c r="D250" s="1">
        <f t="shared" si="37"/>
        <v>1.2284774475271567</v>
      </c>
      <c r="G250" s="1">
        <f t="shared" si="36"/>
        <v>1.2233977805373613</v>
      </c>
      <c r="H250" s="1">
        <f t="shared" si="40"/>
        <v>5.7089460660159634</v>
      </c>
      <c r="M250" s="1">
        <f t="shared" si="42"/>
        <v>346.31396594732581</v>
      </c>
      <c r="N250" s="1">
        <f t="shared" si="41"/>
        <v>2440.6001656383223</v>
      </c>
      <c r="O250" s="1">
        <f t="shared" si="39"/>
        <v>0.79354350317621036</v>
      </c>
    </row>
    <row r="251" spans="1:15" ht="15" x14ac:dyDescent="0.2">
      <c r="A251" s="21">
        <v>149</v>
      </c>
      <c r="B251" s="22">
        <v>417.69</v>
      </c>
      <c r="C251" s="23">
        <v>4.1330324217171688</v>
      </c>
      <c r="D251" s="1">
        <f t="shared" si="37"/>
        <v>1.2233977805373613</v>
      </c>
      <c r="G251" s="1">
        <f t="shared" si="36"/>
        <v>1.21854024701101</v>
      </c>
      <c r="H251" s="1">
        <f t="shared" si="40"/>
        <v>5.6838957655102416</v>
      </c>
      <c r="M251" s="1">
        <f t="shared" si="42"/>
        <v>346.06570817892879</v>
      </c>
      <c r="N251" s="1">
        <f t="shared" si="41"/>
        <v>2440.3637194516978</v>
      </c>
      <c r="O251" s="1">
        <f t="shared" si="39"/>
        <v>0.77300982410942387</v>
      </c>
    </row>
    <row r="252" spans="1:15" ht="15" x14ac:dyDescent="0.2">
      <c r="A252" s="21">
        <v>150</v>
      </c>
      <c r="B252" s="22">
        <v>419</v>
      </c>
      <c r="C252" s="23">
        <v>4.0232861111111076</v>
      </c>
      <c r="D252" s="1">
        <f t="shared" si="37"/>
        <v>1.21854024701101</v>
      </c>
      <c r="G252" s="1">
        <f t="shared" si="36"/>
        <v>1.2139005377615832</v>
      </c>
      <c r="H252" s="1">
        <f t="shared" si="40"/>
        <v>5.659946876886778</v>
      </c>
      <c r="M252" s="1">
        <f t="shared" si="42"/>
        <v>345.82926199230428</v>
      </c>
      <c r="N252" s="1">
        <f t="shared" si="41"/>
        <v>2440.1181400409241</v>
      </c>
      <c r="O252" s="1">
        <f t="shared" si="39"/>
        <v>0.74145304087215225</v>
      </c>
    </row>
    <row r="253" spans="1:15" ht="15" x14ac:dyDescent="0.2">
      <c r="A253" s="21">
        <v>151</v>
      </c>
      <c r="B253" s="22">
        <v>420.26</v>
      </c>
      <c r="C253" s="23">
        <v>4.0880206565656527</v>
      </c>
      <c r="D253" s="1">
        <f t="shared" si="37"/>
        <v>1.2139005377615832</v>
      </c>
      <c r="G253" s="1">
        <f t="shared" si="36"/>
        <v>1.2094016615619614</v>
      </c>
      <c r="H253" s="1">
        <f t="shared" si="40"/>
        <v>5.6370773827298928</v>
      </c>
      <c r="M253" s="1">
        <f t="shared" si="42"/>
        <v>345.58368258153058</v>
      </c>
      <c r="N253" s="1">
        <f t="shared" si="41"/>
        <v>2439.9006888163972</v>
      </c>
      <c r="O253" s="1">
        <f t="shared" si="39"/>
        <v>0.71027175022396538</v>
      </c>
    </row>
    <row r="254" spans="1:15" ht="15" x14ac:dyDescent="0.2">
      <c r="A254" s="21">
        <v>152</v>
      </c>
      <c r="B254" s="22">
        <v>421.49</v>
      </c>
      <c r="C254" s="23">
        <v>3.967185555555552</v>
      </c>
      <c r="D254" s="1">
        <f t="shared" si="37"/>
        <v>1.2094016615619614</v>
      </c>
      <c r="G254" s="1">
        <f t="shared" si="36"/>
        <v>1.2051135933320234</v>
      </c>
      <c r="H254" s="1">
        <f t="shared" si="40"/>
        <v>5.6149071830287776</v>
      </c>
      <c r="M254" s="1">
        <f t="shared" si="42"/>
        <v>345.36623135700381</v>
      </c>
      <c r="N254" s="1">
        <f t="shared" si="41"/>
        <v>2439.6947585397188</v>
      </c>
      <c r="O254" s="1">
        <f t="shared" si="39"/>
        <v>0.69063358351254722</v>
      </c>
    </row>
    <row r="255" spans="1:15" ht="15" x14ac:dyDescent="0.2">
      <c r="A255" s="21">
        <v>153</v>
      </c>
      <c r="B255" s="22">
        <v>422.67</v>
      </c>
      <c r="C255" s="23">
        <v>4.0214360606060566</v>
      </c>
      <c r="D255" s="1">
        <f t="shared" si="37"/>
        <v>1.2051135933320234</v>
      </c>
      <c r="G255" s="1">
        <f t="shared" si="36"/>
        <v>1.2010326233651167</v>
      </c>
      <c r="H255" s="1">
        <f t="shared" si="40"/>
        <v>5.5937805387498019</v>
      </c>
      <c r="M255" s="1">
        <f t="shared" si="42"/>
        <v>345.16030108032544</v>
      </c>
      <c r="N255" s="1">
        <f t="shared" si="41"/>
        <v>2439.4796255391843</v>
      </c>
      <c r="O255" s="1">
        <f t="shared" si="39"/>
        <v>0.66006610357246842</v>
      </c>
    </row>
    <row r="256" spans="1:15" ht="15" x14ac:dyDescent="0.2">
      <c r="A256" s="21">
        <v>154</v>
      </c>
      <c r="B256" s="22">
        <v>423.8</v>
      </c>
      <c r="C256" s="23">
        <v>3.8870432323232285</v>
      </c>
      <c r="D256" s="1">
        <f t="shared" si="37"/>
        <v>1.2010326233651167</v>
      </c>
      <c r="G256" s="1">
        <f t="shared" si="36"/>
        <v>1.1970836587633971</v>
      </c>
      <c r="H256" s="1">
        <f t="shared" si="40"/>
        <v>5.5736785153456783</v>
      </c>
      <c r="M256" s="1">
        <f t="shared" si="42"/>
        <v>344.9451680797909</v>
      </c>
      <c r="N256" s="1">
        <f t="shared" si="41"/>
        <v>2439.2921826050379</v>
      </c>
      <c r="O256" s="1">
        <f t="shared" si="39"/>
        <v>0.62982567223406782</v>
      </c>
    </row>
    <row r="257" spans="1:15" ht="15" x14ac:dyDescent="0.2">
      <c r="A257" s="21">
        <v>155</v>
      </c>
      <c r="B257" s="22">
        <v>424.9</v>
      </c>
      <c r="C257" s="23">
        <v>3.9597847979797947</v>
      </c>
      <c r="D257" s="1">
        <f t="shared" si="37"/>
        <v>1.1970836587633971</v>
      </c>
      <c r="G257" s="1">
        <f t="shared" si="36"/>
        <v>1.1933357851024777</v>
      </c>
      <c r="H257" s="1">
        <f t="shared" si="40"/>
        <v>5.5542307098581176</v>
      </c>
      <c r="M257" s="1">
        <f t="shared" si="42"/>
        <v>344.75772514564443</v>
      </c>
      <c r="N257" s="1">
        <f t="shared" si="41"/>
        <v>2439.1057589147526</v>
      </c>
      <c r="O257" s="1">
        <f t="shared" si="39"/>
        <v>0.61096537808437767</v>
      </c>
    </row>
    <row r="258" spans="1:15" ht="15" x14ac:dyDescent="0.2">
      <c r="A258" s="21">
        <v>156</v>
      </c>
      <c r="B258" s="22">
        <v>425.95</v>
      </c>
      <c r="C258" s="23">
        <v>3.8377269696969654</v>
      </c>
      <c r="D258" s="1">
        <f t="shared" si="37"/>
        <v>1.1933357851024777</v>
      </c>
      <c r="G258" s="1">
        <f t="shared" si="36"/>
        <v>1.1897504276020563</v>
      </c>
      <c r="H258" s="1">
        <f t="shared" si="40"/>
        <v>5.5357768719160365</v>
      </c>
      <c r="M258" s="1">
        <f t="shared" si="42"/>
        <v>344.57130145535928</v>
      </c>
      <c r="N258" s="1">
        <f t="shared" si="41"/>
        <v>2438.9386510882746</v>
      </c>
      <c r="O258" s="1">
        <f t="shared" si="39"/>
        <v>0.58125657155118304</v>
      </c>
    </row>
    <row r="259" spans="1:15" ht="15" x14ac:dyDescent="0.2">
      <c r="A259" s="21">
        <v>157</v>
      </c>
      <c r="B259" s="22">
        <v>426.96</v>
      </c>
      <c r="C259" s="23">
        <v>3.9092355050505012</v>
      </c>
      <c r="D259" s="1">
        <f t="shared" si="37"/>
        <v>1.1897504276020563</v>
      </c>
      <c r="G259" s="1">
        <f t="shared" ref="G259:G282" si="43">D259*(B259/B260)^$K$3</f>
        <v>1.1863603681000077</v>
      </c>
      <c r="H259" s="1">
        <f t="shared" si="40"/>
        <v>5.5181265589138873</v>
      </c>
      <c r="M259" s="1">
        <f t="shared" si="42"/>
        <v>344.40419362888133</v>
      </c>
      <c r="N259" s="1">
        <f t="shared" si="41"/>
        <v>2438.7724715322315</v>
      </c>
      <c r="O259" s="1">
        <f t="shared" si="39"/>
        <v>0.5573307824503132</v>
      </c>
    </row>
    <row r="260" spans="1:15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44">G259</f>
        <v>1.1863603681000077</v>
      </c>
      <c r="G260" s="1">
        <f t="shared" si="43"/>
        <v>1.1831277251208225</v>
      </c>
      <c r="H260" s="1">
        <f t="shared" si="40"/>
        <v>5.5014406753110201</v>
      </c>
      <c r="M260" s="1">
        <f t="shared" ref="M260:M281" si="45">1/(G259*B259/(M259*(B260)*G260))</f>
        <v>344.23801407283838</v>
      </c>
      <c r="N260" s="1">
        <f t="shared" si="41"/>
        <v>2438.615249843032</v>
      </c>
      <c r="O260" s="1">
        <f t="shared" ref="O260:O282" si="46">(H260*100000)*((B260/1000000)-(B259/1000000))</f>
        <v>0.52813830482988267</v>
      </c>
    </row>
    <row r="261" spans="1:15" ht="15" x14ac:dyDescent="0.2">
      <c r="A261" s="21">
        <v>159</v>
      </c>
      <c r="B261" s="22">
        <v>428.84</v>
      </c>
      <c r="C261" s="23">
        <v>3.8247784848484803</v>
      </c>
      <c r="D261" s="1">
        <f t="shared" si="44"/>
        <v>1.1831277251208225</v>
      </c>
      <c r="G261" s="1">
        <f t="shared" si="43"/>
        <v>1.180050331547607</v>
      </c>
      <c r="H261" s="1">
        <f t="shared" si="40"/>
        <v>5.4855323190052774</v>
      </c>
      <c r="M261" s="1">
        <f t="shared" si="45"/>
        <v>344.08079238363888</v>
      </c>
      <c r="N261" s="1">
        <f t="shared" si="41"/>
        <v>2438.4770786677605</v>
      </c>
      <c r="O261" s="1">
        <f t="shared" si="46"/>
        <v>0.50466897334846206</v>
      </c>
    </row>
    <row r="262" spans="1:15" ht="15" x14ac:dyDescent="0.2">
      <c r="A262" s="21">
        <v>160</v>
      </c>
      <c r="B262" s="22">
        <v>429.72</v>
      </c>
      <c r="C262" s="23">
        <v>3.7255348989898933</v>
      </c>
      <c r="D262" s="1">
        <f t="shared" si="44"/>
        <v>1.180050331547607</v>
      </c>
      <c r="G262" s="1">
        <f t="shared" si="43"/>
        <v>1.177160873470309</v>
      </c>
      <c r="H262" s="1">
        <f t="shared" si="40"/>
        <v>5.4703904458914101</v>
      </c>
      <c r="M262" s="1">
        <f t="shared" si="45"/>
        <v>343.94262120836748</v>
      </c>
      <c r="N262" s="1">
        <f t="shared" si="41"/>
        <v>2438.3295989457511</v>
      </c>
      <c r="O262" s="1">
        <f t="shared" si="46"/>
        <v>0.48139435923846174</v>
      </c>
    </row>
    <row r="263" spans="1:15" ht="15" x14ac:dyDescent="0.2">
      <c r="A263" s="21">
        <v>161</v>
      </c>
      <c r="B263" s="22">
        <v>430.55</v>
      </c>
      <c r="C263" s="23">
        <v>3.7668330303030255</v>
      </c>
      <c r="D263" s="1">
        <f t="shared" si="44"/>
        <v>1.177160873470309</v>
      </c>
      <c r="G263" s="1">
        <f t="shared" si="43"/>
        <v>1.1743877981155733</v>
      </c>
      <c r="H263" s="1">
        <f t="shared" si="40"/>
        <v>5.4561754860037022</v>
      </c>
      <c r="M263" s="1">
        <f t="shared" si="45"/>
        <v>343.79514148635792</v>
      </c>
      <c r="N263" s="1">
        <f t="shared" si="41"/>
        <v>2438.2090269528894</v>
      </c>
      <c r="O263" s="1">
        <f t="shared" si="46"/>
        <v>0.45286256533830938</v>
      </c>
    </row>
    <row r="264" spans="1:15" ht="15" x14ac:dyDescent="0.2">
      <c r="A264" s="21">
        <v>162</v>
      </c>
      <c r="B264" s="22">
        <v>431.35</v>
      </c>
      <c r="C264" s="23">
        <v>3.6342961616161551</v>
      </c>
      <c r="D264" s="1">
        <f t="shared" si="44"/>
        <v>1.1743877981155733</v>
      </c>
      <c r="G264" s="1">
        <f t="shared" si="43"/>
        <v>1.1717986244030902</v>
      </c>
      <c r="H264" s="1">
        <f t="shared" si="40"/>
        <v>5.4425350934825847</v>
      </c>
      <c r="M264" s="1">
        <f t="shared" si="45"/>
        <v>343.67456949349645</v>
      </c>
      <c r="N264" s="1">
        <f t="shared" si="41"/>
        <v>2438.0993018410386</v>
      </c>
      <c r="O264" s="1">
        <f t="shared" si="46"/>
        <v>0.43540280747861737</v>
      </c>
    </row>
    <row r="265" spans="1:15" ht="15" x14ac:dyDescent="0.2">
      <c r="A265" s="21">
        <v>163</v>
      </c>
      <c r="B265" s="22">
        <v>432.1</v>
      </c>
      <c r="C265" s="23">
        <v>3.7193688888888836</v>
      </c>
      <c r="D265" s="1">
        <f t="shared" si="44"/>
        <v>1.1717986244030902</v>
      </c>
      <c r="G265" s="1">
        <f t="shared" si="43"/>
        <v>1.1693912513694429</v>
      </c>
      <c r="H265" s="1">
        <f t="shared" si="40"/>
        <v>5.4298010714764837</v>
      </c>
      <c r="M265" s="1">
        <f t="shared" si="45"/>
        <v>343.56484438164574</v>
      </c>
      <c r="N265" s="1">
        <f t="shared" si="41"/>
        <v>2437.9802416100274</v>
      </c>
      <c r="O265" s="1">
        <f t="shared" si="46"/>
        <v>0.40723508036073142</v>
      </c>
    </row>
    <row r="266" spans="1:15" ht="15" x14ac:dyDescent="0.2">
      <c r="A266" s="21">
        <v>164</v>
      </c>
      <c r="B266" s="22">
        <v>432.8</v>
      </c>
      <c r="C266" s="23">
        <v>3.5812767171717104</v>
      </c>
      <c r="D266" s="1">
        <f t="shared" si="44"/>
        <v>1.1693912513694429</v>
      </c>
      <c r="G266" s="1">
        <f t="shared" si="43"/>
        <v>1.1670953171911624</v>
      </c>
      <c r="H266" s="1">
        <f t="shared" si="40"/>
        <v>5.4179627254671123</v>
      </c>
      <c r="M266" s="1">
        <f t="shared" si="45"/>
        <v>343.44578415063455</v>
      </c>
      <c r="N266" s="1">
        <f t="shared" si="41"/>
        <v>2437.887846970872</v>
      </c>
      <c r="O266" s="1">
        <f t="shared" si="46"/>
        <v>0.37925739078267773</v>
      </c>
    </row>
    <row r="267" spans="1:15" ht="15" x14ac:dyDescent="0.2">
      <c r="A267" s="21">
        <v>165</v>
      </c>
      <c r="B267" s="22">
        <v>433.47</v>
      </c>
      <c r="C267" s="23">
        <v>3.6546393434343374</v>
      </c>
      <c r="D267" s="1">
        <f t="shared" si="44"/>
        <v>1.1670953171911624</v>
      </c>
      <c r="G267" s="1">
        <f t="shared" si="43"/>
        <v>1.1649778876276771</v>
      </c>
      <c r="H267" s="1">
        <f t="shared" si="40"/>
        <v>5.4066737761672812</v>
      </c>
      <c r="M267" s="1">
        <f t="shared" si="45"/>
        <v>343.35338951147907</v>
      </c>
      <c r="N267" s="1">
        <f t="shared" si="41"/>
        <v>2437.8061754797268</v>
      </c>
      <c r="O267" s="1">
        <f t="shared" si="46"/>
        <v>0.36224714300322541</v>
      </c>
    </row>
    <row r="268" spans="1:15" ht="15" x14ac:dyDescent="0.2">
      <c r="A268" s="21">
        <v>166</v>
      </c>
      <c r="B268" s="22">
        <v>434.09</v>
      </c>
      <c r="C268" s="23">
        <v>3.4968058030302989</v>
      </c>
      <c r="D268" s="1">
        <f t="shared" si="44"/>
        <v>1.1649778876276771</v>
      </c>
      <c r="G268" s="1">
        <f t="shared" si="43"/>
        <v>1.1630372677638194</v>
      </c>
      <c r="H268" s="1">
        <f t="shared" si="40"/>
        <v>5.3962637285400525</v>
      </c>
      <c r="M268" s="1">
        <f t="shared" si="45"/>
        <v>343.27171802033388</v>
      </c>
      <c r="N268" s="1">
        <f t="shared" si="41"/>
        <v>2437.7151532455864</v>
      </c>
      <c r="O268" s="1">
        <f t="shared" si="46"/>
        <v>0.33456835116945627</v>
      </c>
    </row>
    <row r="269" spans="1:15" ht="15" x14ac:dyDescent="0.2">
      <c r="A269" s="21">
        <v>167</v>
      </c>
      <c r="B269" s="22">
        <v>434.66</v>
      </c>
      <c r="C269" s="23">
        <v>3.5769605555555493</v>
      </c>
      <c r="D269" s="1">
        <f t="shared" si="44"/>
        <v>1.1630372677638194</v>
      </c>
      <c r="G269" s="1">
        <f t="shared" si="43"/>
        <v>1.1612041082266316</v>
      </c>
      <c r="H269" s="1">
        <f t="shared" si="40"/>
        <v>5.3867239599432217</v>
      </c>
      <c r="M269" s="1">
        <f t="shared" si="45"/>
        <v>343.18069578619367</v>
      </c>
      <c r="N269" s="1">
        <f t="shared" si="41"/>
        <v>2437.6506083051568</v>
      </c>
      <c r="O269" s="1">
        <f t="shared" si="46"/>
        <v>0.30704326571677987</v>
      </c>
    </row>
    <row r="270" spans="1:15" ht="15" x14ac:dyDescent="0.2">
      <c r="A270" s="21">
        <v>168</v>
      </c>
      <c r="B270" s="22">
        <v>435.2</v>
      </c>
      <c r="C270" s="23">
        <v>3.4185024747474722</v>
      </c>
      <c r="D270" s="1">
        <f t="shared" si="44"/>
        <v>1.1612041082266316</v>
      </c>
      <c r="G270" s="1">
        <f t="shared" si="43"/>
        <v>1.159545149284763</v>
      </c>
      <c r="H270" s="1">
        <f t="shared" si="40"/>
        <v>5.377713345019342</v>
      </c>
      <c r="M270" s="1">
        <f t="shared" si="45"/>
        <v>343.11615084576397</v>
      </c>
      <c r="N270" s="1">
        <f t="shared" si="41"/>
        <v>2437.5867034065714</v>
      </c>
      <c r="O270" s="1">
        <f t="shared" si="46"/>
        <v>0.29039652063103988</v>
      </c>
    </row>
    <row r="271" spans="1:15" ht="15" x14ac:dyDescent="0.2">
      <c r="A271" s="21">
        <v>169</v>
      </c>
      <c r="B271" s="22">
        <v>435.69</v>
      </c>
      <c r="C271" s="23">
        <v>3.4733789898989857</v>
      </c>
      <c r="D271" s="1">
        <f t="shared" si="44"/>
        <v>1.159545149284763</v>
      </c>
      <c r="G271" s="1">
        <f t="shared" si="43"/>
        <v>1.1580253427659473</v>
      </c>
      <c r="H271" s="1">
        <f t="shared" si="40"/>
        <v>5.369559738169607</v>
      </c>
      <c r="M271" s="1">
        <f t="shared" si="45"/>
        <v>343.05224594717873</v>
      </c>
      <c r="N271" s="1">
        <f t="shared" si="41"/>
        <v>2437.5412942769499</v>
      </c>
      <c r="O271" s="1">
        <f t="shared" si="46"/>
        <v>0.26310842717032007</v>
      </c>
    </row>
    <row r="272" spans="1:15" ht="15" x14ac:dyDescent="0.2">
      <c r="A272" s="21">
        <v>170</v>
      </c>
      <c r="B272" s="22">
        <v>436.14</v>
      </c>
      <c r="C272" s="23">
        <v>3.3099878282828263</v>
      </c>
      <c r="D272" s="1">
        <f t="shared" si="44"/>
        <v>1.1580253427659473</v>
      </c>
      <c r="G272" s="1">
        <f t="shared" si="43"/>
        <v>1.156677389475016</v>
      </c>
      <c r="H272" s="1">
        <f t="shared" si="40"/>
        <v>5.3620906784141091</v>
      </c>
      <c r="M272" s="1">
        <f t="shared" si="45"/>
        <v>343.0068368175572</v>
      </c>
      <c r="N272" s="1">
        <f t="shared" si="41"/>
        <v>2437.4865306033421</v>
      </c>
      <c r="O272" s="1">
        <f t="shared" si="46"/>
        <v>0.24129408052862622</v>
      </c>
    </row>
    <row r="273" spans="1:15" ht="15" x14ac:dyDescent="0.2">
      <c r="A273" s="21">
        <v>171</v>
      </c>
      <c r="B273" s="22">
        <v>436.54</v>
      </c>
      <c r="C273" s="23">
        <v>3.400620909090907</v>
      </c>
      <c r="D273" s="1">
        <f t="shared" si="44"/>
        <v>1.156677389475016</v>
      </c>
      <c r="G273" s="1">
        <f t="shared" si="43"/>
        <v>1.155433027021286</v>
      </c>
      <c r="H273" s="1">
        <f t="shared" si="40"/>
        <v>5.3554666909141044</v>
      </c>
      <c r="M273" s="1">
        <f t="shared" si="45"/>
        <v>342.95207314394935</v>
      </c>
      <c r="N273" s="1">
        <f t="shared" si="41"/>
        <v>2437.4580739048652</v>
      </c>
      <c r="O273" s="1">
        <f t="shared" si="46"/>
        <v>0.21421866763656938</v>
      </c>
    </row>
    <row r="274" spans="1:15" ht="15" x14ac:dyDescent="0.2">
      <c r="A274" s="21">
        <v>172</v>
      </c>
      <c r="B274" s="22">
        <v>436.91</v>
      </c>
      <c r="C274" s="23">
        <v>3.2618992929292925</v>
      </c>
      <c r="D274" s="1">
        <f t="shared" si="44"/>
        <v>1.155433027021286</v>
      </c>
      <c r="G274" s="1">
        <f t="shared" si="43"/>
        <v>1.1543587495383718</v>
      </c>
      <c r="H274" s="1">
        <f t="shared" si="40"/>
        <v>5.3493521800526853</v>
      </c>
      <c r="M274" s="1">
        <f t="shared" si="45"/>
        <v>342.92361644547236</v>
      </c>
      <c r="N274" s="1">
        <f t="shared" si="41"/>
        <v>2437.4302250047676</v>
      </c>
      <c r="O274" s="1">
        <f t="shared" si="46"/>
        <v>0.19792603066196285</v>
      </c>
    </row>
    <row r="275" spans="1:15" ht="15" x14ac:dyDescent="0.2">
      <c r="A275" s="21">
        <v>173</v>
      </c>
      <c r="B275" s="22">
        <v>437.23</v>
      </c>
      <c r="C275" s="23">
        <v>3.3013580303030285</v>
      </c>
      <c r="D275" s="1">
        <f t="shared" si="44"/>
        <v>1.1543587495383718</v>
      </c>
      <c r="G275" s="1">
        <f t="shared" si="43"/>
        <v>1.1534202200628418</v>
      </c>
      <c r="H275" s="1">
        <f t="shared" si="40"/>
        <v>5.344073752340786</v>
      </c>
      <c r="M275" s="1">
        <f t="shared" si="45"/>
        <v>342.89576754537501</v>
      </c>
      <c r="N275" s="1">
        <f t="shared" si="41"/>
        <v>2437.4207821331274</v>
      </c>
      <c r="O275" s="1">
        <f t="shared" si="46"/>
        <v>0.17101036007490353</v>
      </c>
    </row>
    <row r="276" spans="1:15" ht="15" x14ac:dyDescent="0.2">
      <c r="A276" s="21">
        <v>174</v>
      </c>
      <c r="B276" s="22">
        <v>437.51</v>
      </c>
      <c r="C276" s="23">
        <v>3.1250355555555536</v>
      </c>
      <c r="D276" s="1">
        <f t="shared" si="44"/>
        <v>1.1534202200628418</v>
      </c>
      <c r="G276" s="1">
        <f t="shared" si="43"/>
        <v>1.1526503047370744</v>
      </c>
      <c r="H276" s="1">
        <f t="shared" si="40"/>
        <v>5.3394625645697822</v>
      </c>
      <c r="M276" s="1">
        <f t="shared" si="45"/>
        <v>342.88632467373458</v>
      </c>
      <c r="N276" s="1">
        <f t="shared" si="41"/>
        <v>2437.4119447961139</v>
      </c>
      <c r="O276" s="1">
        <f t="shared" si="46"/>
        <v>0.14950495180793438</v>
      </c>
    </row>
    <row r="277" spans="1:15" ht="15" x14ac:dyDescent="0.2">
      <c r="A277" s="21">
        <v>175</v>
      </c>
      <c r="B277" s="22">
        <v>437.74</v>
      </c>
      <c r="C277" s="23">
        <v>3.1860673737373735</v>
      </c>
      <c r="D277" s="1">
        <f t="shared" si="44"/>
        <v>1.1526503047370744</v>
      </c>
      <c r="G277" s="1">
        <f t="shared" si="43"/>
        <v>1.1520149801615083</v>
      </c>
      <c r="H277" s="1">
        <f t="shared" si="40"/>
        <v>5.3356799844536287</v>
      </c>
      <c r="M277" s="1">
        <f t="shared" si="45"/>
        <v>342.87748733672078</v>
      </c>
      <c r="N277" s="1">
        <f t="shared" si="41"/>
        <v>2437.4115524277931</v>
      </c>
      <c r="O277" s="1">
        <f t="shared" si="46"/>
        <v>0.12272063964242777</v>
      </c>
    </row>
    <row r="278" spans="1:15" x14ac:dyDescent="0.15">
      <c r="A278" s="21">
        <v>176</v>
      </c>
      <c r="B278" s="22">
        <v>437.93</v>
      </c>
      <c r="C278" s="24">
        <v>2.9640749746192911</v>
      </c>
      <c r="D278" s="1">
        <f t="shared" si="44"/>
        <v>1.1520149801615083</v>
      </c>
      <c r="G278" s="1">
        <f t="shared" si="43"/>
        <v>1.1515138500326523</v>
      </c>
      <c r="H278" s="1">
        <f t="shared" si="40"/>
        <v>5.3325587629215114</v>
      </c>
      <c r="M278" s="1">
        <f t="shared" si="45"/>
        <v>342.87709496840006</v>
      </c>
      <c r="N278" s="1">
        <f t="shared" si="41"/>
        <v>2437.4196049285497</v>
      </c>
      <c r="O278" s="1">
        <f t="shared" si="46"/>
        <v>0.10131861649551407</v>
      </c>
    </row>
    <row r="279" spans="1:15" x14ac:dyDescent="0.15">
      <c r="A279" s="21">
        <v>177</v>
      </c>
      <c r="B279" s="22">
        <v>438.08</v>
      </c>
      <c r="C279" s="24">
        <v>3.1419999999999999</v>
      </c>
      <c r="D279" s="1">
        <f t="shared" si="44"/>
        <v>1.1515138500326523</v>
      </c>
      <c r="G279" s="1">
        <f t="shared" si="43"/>
        <v>1.151146602140501</v>
      </c>
      <c r="H279" s="1">
        <f t="shared" si="40"/>
        <v>5.3300968861000992</v>
      </c>
      <c r="M279" s="1">
        <f t="shared" si="45"/>
        <v>342.88514746915655</v>
      </c>
      <c r="N279" s="1">
        <f t="shared" si="41"/>
        <v>2437.4460459756165</v>
      </c>
      <c r="O279" s="1">
        <f t="shared" si="46"/>
        <v>7.9951453291488991E-2</v>
      </c>
    </row>
    <row r="280" spans="1:15" x14ac:dyDescent="0.15">
      <c r="A280" s="21">
        <v>178</v>
      </c>
      <c r="B280" s="22">
        <v>438.19</v>
      </c>
      <c r="C280" s="24">
        <v>3.0659999999999998</v>
      </c>
      <c r="D280" s="1">
        <f t="shared" si="44"/>
        <v>1.151146602140501</v>
      </c>
      <c r="G280" s="1">
        <f t="shared" si="43"/>
        <v>1.1509463733201015</v>
      </c>
      <c r="H280" s="1">
        <f t="shared" ref="H280:H282" si="47">H279*(B279/B280)^K$4</f>
        <v>5.3282927675291214</v>
      </c>
      <c r="M280" s="1">
        <f t="shared" si="45"/>
        <v>342.91158851622356</v>
      </c>
      <c r="N280" s="1">
        <f t="shared" si="41"/>
        <v>2437.4631747000212</v>
      </c>
      <c r="O280" s="1">
        <f t="shared" si="46"/>
        <v>5.8611220442818864E-2</v>
      </c>
    </row>
    <row r="281" spans="1:15" x14ac:dyDescent="0.15">
      <c r="A281" s="21">
        <v>179</v>
      </c>
      <c r="B281" s="22">
        <v>438.25</v>
      </c>
      <c r="C281" s="24">
        <v>2.988</v>
      </c>
      <c r="D281" s="1">
        <f t="shared" si="44"/>
        <v>1.1509463733201015</v>
      </c>
      <c r="G281" s="1">
        <f t="shared" si="43"/>
        <v>1.1508462822484373</v>
      </c>
      <c r="H281" s="1">
        <f t="shared" si="47"/>
        <v>5.3273091510619128</v>
      </c>
      <c r="M281" s="1">
        <f t="shared" si="45"/>
        <v>342.92871724062854</v>
      </c>
      <c r="N281" s="1">
        <f t="shared" si="41"/>
        <v>2094.5344574593928</v>
      </c>
      <c r="O281" s="1">
        <f t="shared" si="46"/>
        <v>3.1963854906383808E-2</v>
      </c>
    </row>
    <row r="282" spans="1:15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44"/>
        <v>1.1508462822484373</v>
      </c>
      <c r="G282" s="1" t="e">
        <f t="shared" si="43"/>
        <v>#DIV/0!</v>
      </c>
      <c r="H282" s="1">
        <f t="shared" si="47"/>
        <v>5.3268174614111423</v>
      </c>
      <c r="N282" s="1">
        <f t="shared" si="41"/>
        <v>2094.5344574593928</v>
      </c>
      <c r="O282" s="1">
        <f t="shared" si="46"/>
        <v>1.5980452384225154E-2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2"/>
  <sheetViews>
    <sheetView topLeftCell="B1" zoomScale="90" zoomScaleNormal="90" zoomScalePageLayoutView="90" workbookViewId="0">
      <selection activeCell="P1" sqref="P1:P1048576"/>
    </sheetView>
  </sheetViews>
  <sheetFormatPr baseColWidth="10" defaultColWidth="8.83203125" defaultRowHeight="13" x14ac:dyDescent="0.15"/>
  <cols>
    <col min="1" max="3" width="8.83203125" style="28"/>
    <col min="4" max="4" width="0" style="1" hidden="1" customWidth="1"/>
    <col min="5" max="8" width="8.83203125" style="1"/>
    <col min="9" max="10" width="10.5" style="1" bestFit="1" customWidth="1"/>
    <col min="11" max="11" width="12.5" style="1" bestFit="1" customWidth="1"/>
    <col min="12" max="14" width="8.83203125" style="1"/>
    <col min="15" max="15" width="13.1640625" style="1" bestFit="1" customWidth="1"/>
    <col min="16" max="16" width="14.1640625" style="1" bestFit="1" customWidth="1"/>
    <col min="17" max="259" width="8.83203125" style="1"/>
    <col min="260" max="260" width="0" style="1" hidden="1" customWidth="1"/>
    <col min="261" max="262" width="8.83203125" style="1"/>
    <col min="263" max="264" width="10.5" style="1" bestFit="1" customWidth="1"/>
    <col min="265" max="515" width="8.83203125" style="1"/>
    <col min="516" max="516" width="0" style="1" hidden="1" customWidth="1"/>
    <col min="517" max="518" width="8.83203125" style="1"/>
    <col min="519" max="520" width="10.5" style="1" bestFit="1" customWidth="1"/>
    <col min="521" max="771" width="8.83203125" style="1"/>
    <col min="772" max="772" width="0" style="1" hidden="1" customWidth="1"/>
    <col min="773" max="774" width="8.83203125" style="1"/>
    <col min="775" max="776" width="10.5" style="1" bestFit="1" customWidth="1"/>
    <col min="777" max="1027" width="8.83203125" style="1"/>
    <col min="1028" max="1028" width="0" style="1" hidden="1" customWidth="1"/>
    <col min="1029" max="1030" width="8.83203125" style="1"/>
    <col min="1031" max="1032" width="10.5" style="1" bestFit="1" customWidth="1"/>
    <col min="1033" max="1283" width="8.83203125" style="1"/>
    <col min="1284" max="1284" width="0" style="1" hidden="1" customWidth="1"/>
    <col min="1285" max="1286" width="8.83203125" style="1"/>
    <col min="1287" max="1288" width="10.5" style="1" bestFit="1" customWidth="1"/>
    <col min="1289" max="1539" width="8.83203125" style="1"/>
    <col min="1540" max="1540" width="0" style="1" hidden="1" customWidth="1"/>
    <col min="1541" max="1542" width="8.83203125" style="1"/>
    <col min="1543" max="1544" width="10.5" style="1" bestFit="1" customWidth="1"/>
    <col min="1545" max="1795" width="8.83203125" style="1"/>
    <col min="1796" max="1796" width="0" style="1" hidden="1" customWidth="1"/>
    <col min="1797" max="1798" width="8.83203125" style="1"/>
    <col min="1799" max="1800" width="10.5" style="1" bestFit="1" customWidth="1"/>
    <col min="1801" max="2051" width="8.83203125" style="1"/>
    <col min="2052" max="2052" width="0" style="1" hidden="1" customWidth="1"/>
    <col min="2053" max="2054" width="8.83203125" style="1"/>
    <col min="2055" max="2056" width="10.5" style="1" bestFit="1" customWidth="1"/>
    <col min="2057" max="2307" width="8.83203125" style="1"/>
    <col min="2308" max="2308" width="0" style="1" hidden="1" customWidth="1"/>
    <col min="2309" max="2310" width="8.83203125" style="1"/>
    <col min="2311" max="2312" width="10.5" style="1" bestFit="1" customWidth="1"/>
    <col min="2313" max="2563" width="8.83203125" style="1"/>
    <col min="2564" max="2564" width="0" style="1" hidden="1" customWidth="1"/>
    <col min="2565" max="2566" width="8.83203125" style="1"/>
    <col min="2567" max="2568" width="10.5" style="1" bestFit="1" customWidth="1"/>
    <col min="2569" max="2819" width="8.83203125" style="1"/>
    <col min="2820" max="2820" width="0" style="1" hidden="1" customWidth="1"/>
    <col min="2821" max="2822" width="8.83203125" style="1"/>
    <col min="2823" max="2824" width="10.5" style="1" bestFit="1" customWidth="1"/>
    <col min="2825" max="3075" width="8.83203125" style="1"/>
    <col min="3076" max="3076" width="0" style="1" hidden="1" customWidth="1"/>
    <col min="3077" max="3078" width="8.83203125" style="1"/>
    <col min="3079" max="3080" width="10.5" style="1" bestFit="1" customWidth="1"/>
    <col min="3081" max="3331" width="8.83203125" style="1"/>
    <col min="3332" max="3332" width="0" style="1" hidden="1" customWidth="1"/>
    <col min="3333" max="3334" width="8.83203125" style="1"/>
    <col min="3335" max="3336" width="10.5" style="1" bestFit="1" customWidth="1"/>
    <col min="3337" max="3587" width="8.83203125" style="1"/>
    <col min="3588" max="3588" width="0" style="1" hidden="1" customWidth="1"/>
    <col min="3589" max="3590" width="8.83203125" style="1"/>
    <col min="3591" max="3592" width="10.5" style="1" bestFit="1" customWidth="1"/>
    <col min="3593" max="3843" width="8.83203125" style="1"/>
    <col min="3844" max="3844" width="0" style="1" hidden="1" customWidth="1"/>
    <col min="3845" max="3846" width="8.83203125" style="1"/>
    <col min="3847" max="3848" width="10.5" style="1" bestFit="1" customWidth="1"/>
    <col min="3849" max="4099" width="8.83203125" style="1"/>
    <col min="4100" max="4100" width="0" style="1" hidden="1" customWidth="1"/>
    <col min="4101" max="4102" width="8.83203125" style="1"/>
    <col min="4103" max="4104" width="10.5" style="1" bestFit="1" customWidth="1"/>
    <col min="4105" max="4355" width="8.83203125" style="1"/>
    <col min="4356" max="4356" width="0" style="1" hidden="1" customWidth="1"/>
    <col min="4357" max="4358" width="8.83203125" style="1"/>
    <col min="4359" max="4360" width="10.5" style="1" bestFit="1" customWidth="1"/>
    <col min="4361" max="4611" width="8.83203125" style="1"/>
    <col min="4612" max="4612" width="0" style="1" hidden="1" customWidth="1"/>
    <col min="4613" max="4614" width="8.83203125" style="1"/>
    <col min="4615" max="4616" width="10.5" style="1" bestFit="1" customWidth="1"/>
    <col min="4617" max="4867" width="8.83203125" style="1"/>
    <col min="4868" max="4868" width="0" style="1" hidden="1" customWidth="1"/>
    <col min="4869" max="4870" width="8.83203125" style="1"/>
    <col min="4871" max="4872" width="10.5" style="1" bestFit="1" customWidth="1"/>
    <col min="4873" max="5123" width="8.83203125" style="1"/>
    <col min="5124" max="5124" width="0" style="1" hidden="1" customWidth="1"/>
    <col min="5125" max="5126" width="8.83203125" style="1"/>
    <col min="5127" max="5128" width="10.5" style="1" bestFit="1" customWidth="1"/>
    <col min="5129" max="5379" width="8.83203125" style="1"/>
    <col min="5380" max="5380" width="0" style="1" hidden="1" customWidth="1"/>
    <col min="5381" max="5382" width="8.83203125" style="1"/>
    <col min="5383" max="5384" width="10.5" style="1" bestFit="1" customWidth="1"/>
    <col min="5385" max="5635" width="8.83203125" style="1"/>
    <col min="5636" max="5636" width="0" style="1" hidden="1" customWidth="1"/>
    <col min="5637" max="5638" width="8.83203125" style="1"/>
    <col min="5639" max="5640" width="10.5" style="1" bestFit="1" customWidth="1"/>
    <col min="5641" max="5891" width="8.83203125" style="1"/>
    <col min="5892" max="5892" width="0" style="1" hidden="1" customWidth="1"/>
    <col min="5893" max="5894" width="8.83203125" style="1"/>
    <col min="5895" max="5896" width="10.5" style="1" bestFit="1" customWidth="1"/>
    <col min="5897" max="6147" width="8.83203125" style="1"/>
    <col min="6148" max="6148" width="0" style="1" hidden="1" customWidth="1"/>
    <col min="6149" max="6150" width="8.83203125" style="1"/>
    <col min="6151" max="6152" width="10.5" style="1" bestFit="1" customWidth="1"/>
    <col min="6153" max="6403" width="8.83203125" style="1"/>
    <col min="6404" max="6404" width="0" style="1" hidden="1" customWidth="1"/>
    <col min="6405" max="6406" width="8.83203125" style="1"/>
    <col min="6407" max="6408" width="10.5" style="1" bestFit="1" customWidth="1"/>
    <col min="6409" max="6659" width="8.83203125" style="1"/>
    <col min="6660" max="6660" width="0" style="1" hidden="1" customWidth="1"/>
    <col min="6661" max="6662" width="8.83203125" style="1"/>
    <col min="6663" max="6664" width="10.5" style="1" bestFit="1" customWidth="1"/>
    <col min="6665" max="6915" width="8.83203125" style="1"/>
    <col min="6916" max="6916" width="0" style="1" hidden="1" customWidth="1"/>
    <col min="6917" max="6918" width="8.83203125" style="1"/>
    <col min="6919" max="6920" width="10.5" style="1" bestFit="1" customWidth="1"/>
    <col min="6921" max="7171" width="8.83203125" style="1"/>
    <col min="7172" max="7172" width="0" style="1" hidden="1" customWidth="1"/>
    <col min="7173" max="7174" width="8.83203125" style="1"/>
    <col min="7175" max="7176" width="10.5" style="1" bestFit="1" customWidth="1"/>
    <col min="7177" max="7427" width="8.83203125" style="1"/>
    <col min="7428" max="7428" width="0" style="1" hidden="1" customWidth="1"/>
    <col min="7429" max="7430" width="8.83203125" style="1"/>
    <col min="7431" max="7432" width="10.5" style="1" bestFit="1" customWidth="1"/>
    <col min="7433" max="7683" width="8.83203125" style="1"/>
    <col min="7684" max="7684" width="0" style="1" hidden="1" customWidth="1"/>
    <col min="7685" max="7686" width="8.83203125" style="1"/>
    <col min="7687" max="7688" width="10.5" style="1" bestFit="1" customWidth="1"/>
    <col min="7689" max="7939" width="8.83203125" style="1"/>
    <col min="7940" max="7940" width="0" style="1" hidden="1" customWidth="1"/>
    <col min="7941" max="7942" width="8.83203125" style="1"/>
    <col min="7943" max="7944" width="10.5" style="1" bestFit="1" customWidth="1"/>
    <col min="7945" max="8195" width="8.83203125" style="1"/>
    <col min="8196" max="8196" width="0" style="1" hidden="1" customWidth="1"/>
    <col min="8197" max="8198" width="8.83203125" style="1"/>
    <col min="8199" max="8200" width="10.5" style="1" bestFit="1" customWidth="1"/>
    <col min="8201" max="8451" width="8.83203125" style="1"/>
    <col min="8452" max="8452" width="0" style="1" hidden="1" customWidth="1"/>
    <col min="8453" max="8454" width="8.83203125" style="1"/>
    <col min="8455" max="8456" width="10.5" style="1" bestFit="1" customWidth="1"/>
    <col min="8457" max="8707" width="8.83203125" style="1"/>
    <col min="8708" max="8708" width="0" style="1" hidden="1" customWidth="1"/>
    <col min="8709" max="8710" width="8.83203125" style="1"/>
    <col min="8711" max="8712" width="10.5" style="1" bestFit="1" customWidth="1"/>
    <col min="8713" max="8963" width="8.83203125" style="1"/>
    <col min="8964" max="8964" width="0" style="1" hidden="1" customWidth="1"/>
    <col min="8965" max="8966" width="8.83203125" style="1"/>
    <col min="8967" max="8968" width="10.5" style="1" bestFit="1" customWidth="1"/>
    <col min="8969" max="9219" width="8.83203125" style="1"/>
    <col min="9220" max="9220" width="0" style="1" hidden="1" customWidth="1"/>
    <col min="9221" max="9222" width="8.83203125" style="1"/>
    <col min="9223" max="9224" width="10.5" style="1" bestFit="1" customWidth="1"/>
    <col min="9225" max="9475" width="8.83203125" style="1"/>
    <col min="9476" max="9476" width="0" style="1" hidden="1" customWidth="1"/>
    <col min="9477" max="9478" width="8.83203125" style="1"/>
    <col min="9479" max="9480" width="10.5" style="1" bestFit="1" customWidth="1"/>
    <col min="9481" max="9731" width="8.83203125" style="1"/>
    <col min="9732" max="9732" width="0" style="1" hidden="1" customWidth="1"/>
    <col min="9733" max="9734" width="8.83203125" style="1"/>
    <col min="9735" max="9736" width="10.5" style="1" bestFit="1" customWidth="1"/>
    <col min="9737" max="9987" width="8.83203125" style="1"/>
    <col min="9988" max="9988" width="0" style="1" hidden="1" customWidth="1"/>
    <col min="9989" max="9990" width="8.83203125" style="1"/>
    <col min="9991" max="9992" width="10.5" style="1" bestFit="1" customWidth="1"/>
    <col min="9993" max="10243" width="8.83203125" style="1"/>
    <col min="10244" max="10244" width="0" style="1" hidden="1" customWidth="1"/>
    <col min="10245" max="10246" width="8.83203125" style="1"/>
    <col min="10247" max="10248" width="10.5" style="1" bestFit="1" customWidth="1"/>
    <col min="10249" max="10499" width="8.83203125" style="1"/>
    <col min="10500" max="10500" width="0" style="1" hidden="1" customWidth="1"/>
    <col min="10501" max="10502" width="8.83203125" style="1"/>
    <col min="10503" max="10504" width="10.5" style="1" bestFit="1" customWidth="1"/>
    <col min="10505" max="10755" width="8.83203125" style="1"/>
    <col min="10756" max="10756" width="0" style="1" hidden="1" customWidth="1"/>
    <col min="10757" max="10758" width="8.83203125" style="1"/>
    <col min="10759" max="10760" width="10.5" style="1" bestFit="1" customWidth="1"/>
    <col min="10761" max="11011" width="8.83203125" style="1"/>
    <col min="11012" max="11012" width="0" style="1" hidden="1" customWidth="1"/>
    <col min="11013" max="11014" width="8.83203125" style="1"/>
    <col min="11015" max="11016" width="10.5" style="1" bestFit="1" customWidth="1"/>
    <col min="11017" max="11267" width="8.83203125" style="1"/>
    <col min="11268" max="11268" width="0" style="1" hidden="1" customWidth="1"/>
    <col min="11269" max="11270" width="8.83203125" style="1"/>
    <col min="11271" max="11272" width="10.5" style="1" bestFit="1" customWidth="1"/>
    <col min="11273" max="11523" width="8.83203125" style="1"/>
    <col min="11524" max="11524" width="0" style="1" hidden="1" customWidth="1"/>
    <col min="11525" max="11526" width="8.83203125" style="1"/>
    <col min="11527" max="11528" width="10.5" style="1" bestFit="1" customWidth="1"/>
    <col min="11529" max="11779" width="8.83203125" style="1"/>
    <col min="11780" max="11780" width="0" style="1" hidden="1" customWidth="1"/>
    <col min="11781" max="11782" width="8.83203125" style="1"/>
    <col min="11783" max="11784" width="10.5" style="1" bestFit="1" customWidth="1"/>
    <col min="11785" max="12035" width="8.83203125" style="1"/>
    <col min="12036" max="12036" width="0" style="1" hidden="1" customWidth="1"/>
    <col min="12037" max="12038" width="8.83203125" style="1"/>
    <col min="12039" max="12040" width="10.5" style="1" bestFit="1" customWidth="1"/>
    <col min="12041" max="12291" width="8.83203125" style="1"/>
    <col min="12292" max="12292" width="0" style="1" hidden="1" customWidth="1"/>
    <col min="12293" max="12294" width="8.83203125" style="1"/>
    <col min="12295" max="12296" width="10.5" style="1" bestFit="1" customWidth="1"/>
    <col min="12297" max="12547" width="8.83203125" style="1"/>
    <col min="12548" max="12548" width="0" style="1" hidden="1" customWidth="1"/>
    <col min="12549" max="12550" width="8.83203125" style="1"/>
    <col min="12551" max="12552" width="10.5" style="1" bestFit="1" customWidth="1"/>
    <col min="12553" max="12803" width="8.83203125" style="1"/>
    <col min="12804" max="12804" width="0" style="1" hidden="1" customWidth="1"/>
    <col min="12805" max="12806" width="8.83203125" style="1"/>
    <col min="12807" max="12808" width="10.5" style="1" bestFit="1" customWidth="1"/>
    <col min="12809" max="13059" width="8.83203125" style="1"/>
    <col min="13060" max="13060" width="0" style="1" hidden="1" customWidth="1"/>
    <col min="13061" max="13062" width="8.83203125" style="1"/>
    <col min="13063" max="13064" width="10.5" style="1" bestFit="1" customWidth="1"/>
    <col min="13065" max="13315" width="8.83203125" style="1"/>
    <col min="13316" max="13316" width="0" style="1" hidden="1" customWidth="1"/>
    <col min="13317" max="13318" width="8.83203125" style="1"/>
    <col min="13319" max="13320" width="10.5" style="1" bestFit="1" customWidth="1"/>
    <col min="13321" max="13571" width="8.83203125" style="1"/>
    <col min="13572" max="13572" width="0" style="1" hidden="1" customWidth="1"/>
    <col min="13573" max="13574" width="8.83203125" style="1"/>
    <col min="13575" max="13576" width="10.5" style="1" bestFit="1" customWidth="1"/>
    <col min="13577" max="13827" width="8.83203125" style="1"/>
    <col min="13828" max="13828" width="0" style="1" hidden="1" customWidth="1"/>
    <col min="13829" max="13830" width="8.83203125" style="1"/>
    <col min="13831" max="13832" width="10.5" style="1" bestFit="1" customWidth="1"/>
    <col min="13833" max="14083" width="8.83203125" style="1"/>
    <col min="14084" max="14084" width="0" style="1" hidden="1" customWidth="1"/>
    <col min="14085" max="14086" width="8.83203125" style="1"/>
    <col min="14087" max="14088" width="10.5" style="1" bestFit="1" customWidth="1"/>
    <col min="14089" max="14339" width="8.83203125" style="1"/>
    <col min="14340" max="14340" width="0" style="1" hidden="1" customWidth="1"/>
    <col min="14341" max="14342" width="8.83203125" style="1"/>
    <col min="14343" max="14344" width="10.5" style="1" bestFit="1" customWidth="1"/>
    <col min="14345" max="14595" width="8.83203125" style="1"/>
    <col min="14596" max="14596" width="0" style="1" hidden="1" customWidth="1"/>
    <col min="14597" max="14598" width="8.83203125" style="1"/>
    <col min="14599" max="14600" width="10.5" style="1" bestFit="1" customWidth="1"/>
    <col min="14601" max="14851" width="8.83203125" style="1"/>
    <col min="14852" max="14852" width="0" style="1" hidden="1" customWidth="1"/>
    <col min="14853" max="14854" width="8.83203125" style="1"/>
    <col min="14855" max="14856" width="10.5" style="1" bestFit="1" customWidth="1"/>
    <col min="14857" max="15107" width="8.83203125" style="1"/>
    <col min="15108" max="15108" width="0" style="1" hidden="1" customWidth="1"/>
    <col min="15109" max="15110" width="8.83203125" style="1"/>
    <col min="15111" max="15112" width="10.5" style="1" bestFit="1" customWidth="1"/>
    <col min="15113" max="15363" width="8.83203125" style="1"/>
    <col min="15364" max="15364" width="0" style="1" hidden="1" customWidth="1"/>
    <col min="15365" max="15366" width="8.83203125" style="1"/>
    <col min="15367" max="15368" width="10.5" style="1" bestFit="1" customWidth="1"/>
    <col min="15369" max="15619" width="8.83203125" style="1"/>
    <col min="15620" max="15620" width="0" style="1" hidden="1" customWidth="1"/>
    <col min="15621" max="15622" width="8.83203125" style="1"/>
    <col min="15623" max="15624" width="10.5" style="1" bestFit="1" customWidth="1"/>
    <col min="15625" max="15875" width="8.83203125" style="1"/>
    <col min="15876" max="15876" width="0" style="1" hidden="1" customWidth="1"/>
    <col min="15877" max="15878" width="8.83203125" style="1"/>
    <col min="15879" max="15880" width="10.5" style="1" bestFit="1" customWidth="1"/>
    <col min="15881" max="16131" width="8.83203125" style="1"/>
    <col min="16132" max="16132" width="0" style="1" hidden="1" customWidth="1"/>
    <col min="16133" max="16134" width="8.83203125" style="1"/>
    <col min="16135" max="16136" width="10.5" style="1" bestFit="1" customWidth="1"/>
    <col min="16137" max="16384" width="8.83203125" style="1"/>
  </cols>
  <sheetData>
    <row r="1" spans="1:15" ht="14" thickBot="1" x14ac:dyDescent="0.2">
      <c r="A1" s="18" t="s">
        <v>0</v>
      </c>
      <c r="B1" s="19" t="s">
        <v>1</v>
      </c>
      <c r="C1" s="20" t="s">
        <v>2</v>
      </c>
      <c r="E1" s="1" t="s">
        <v>40</v>
      </c>
      <c r="F1" s="1" t="s">
        <v>41</v>
      </c>
      <c r="G1" s="2" t="s">
        <v>3</v>
      </c>
      <c r="H1" s="2" t="s">
        <v>4</v>
      </c>
      <c r="M1" s="3" t="s">
        <v>5</v>
      </c>
      <c r="O1" s="1" t="s">
        <v>30</v>
      </c>
    </row>
    <row r="2" spans="1:15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">
        <f>LOG(C2)</f>
        <v>0.2650541678427884</v>
      </c>
      <c r="F2" s="1">
        <f>LOG(B2)</f>
        <v>2.4811558708280352</v>
      </c>
      <c r="G2" s="1">
        <f>D2*(B2/B3)^$K$3</f>
        <v>1.8676979867843955</v>
      </c>
      <c r="H2" s="1">
        <f>G2</f>
        <v>1.8676979867843955</v>
      </c>
      <c r="M2" s="1">
        <f>1/(1*K$8/(K14*(B2/1000000)*G2))</f>
        <v>384.52725932896288</v>
      </c>
      <c r="N2" s="1">
        <f>M2</f>
        <v>384.52725932896288</v>
      </c>
      <c r="O2" s="1">
        <v>0</v>
      </c>
    </row>
    <row r="3" spans="1:15" ht="15" x14ac:dyDescent="0.2">
      <c r="A3" s="21">
        <v>-99</v>
      </c>
      <c r="B3" s="22">
        <v>299.54000000000002</v>
      </c>
      <c r="C3" s="23">
        <v>1.9477317587939673</v>
      </c>
      <c r="D3" s="1">
        <f>G2</f>
        <v>1.8676979867843955</v>
      </c>
      <c r="E3" s="1">
        <f t="shared" ref="E3:E66" si="0">LOG(C3)</f>
        <v>0.28952914571656452</v>
      </c>
      <c r="F3" s="1">
        <f t="shared" ref="F3:F66" si="1">LOG(B3)</f>
        <v>2.4764548254543031</v>
      </c>
      <c r="G3" s="1">
        <f t="shared" ref="G3:G66" si="2">D3*(B3/B4)^$K$3</f>
        <v>1.8952497756529507</v>
      </c>
      <c r="H3" s="1">
        <f t="shared" ref="H3:H66" si="3">G3</f>
        <v>1.8952497756529507</v>
      </c>
      <c r="J3" s="9" t="s">
        <v>6</v>
      </c>
      <c r="K3" s="9">
        <v>1.33</v>
      </c>
      <c r="L3" s="9"/>
      <c r="M3" s="1">
        <f>1/(G2*B2/(M2*(B3)*G3))</f>
        <v>385.99874305039532</v>
      </c>
      <c r="N3" s="1">
        <f t="shared" ref="N3:N66" si="4">M3</f>
        <v>385.99874305039532</v>
      </c>
      <c r="O3" s="1">
        <f>(H3*100000)*((B3/1000000)-(B2/1000000))</f>
        <v>-0.61785142686286043</v>
      </c>
    </row>
    <row r="4" spans="1:15" ht="15" x14ac:dyDescent="0.2">
      <c r="A4" s="21">
        <v>-98</v>
      </c>
      <c r="B4" s="22">
        <v>296.26</v>
      </c>
      <c r="C4" s="23">
        <v>1.8802616582914595</v>
      </c>
      <c r="D4" s="1">
        <f t="shared" ref="D4:D67" si="5">G3</f>
        <v>1.8952497756529507</v>
      </c>
      <c r="E4" s="1">
        <f t="shared" si="0"/>
        <v>0.27421829013861626</v>
      </c>
      <c r="F4" s="1">
        <f t="shared" si="1"/>
        <v>2.4716730185000912</v>
      </c>
      <c r="G4" s="1">
        <f t="shared" si="2"/>
        <v>1.9237835657999591</v>
      </c>
      <c r="H4" s="1">
        <f t="shared" si="3"/>
        <v>1.9237835657999591</v>
      </c>
      <c r="J4" s="10" t="s">
        <v>7</v>
      </c>
      <c r="K4" s="9">
        <v>1.27</v>
      </c>
      <c r="L4" s="9"/>
      <c r="M4" s="1">
        <f t="shared" ref="M4:M67" si="6">1/(G3*B3/(M3*(B4)*G4))</f>
        <v>387.51974884265974</v>
      </c>
      <c r="N4" s="1">
        <f t="shared" si="4"/>
        <v>387.51974884265974</v>
      </c>
      <c r="O4" s="1">
        <f t="shared" ref="O4:O67" si="7">(H4*100000)*((B4/1000000)-(B3/1000000))</f>
        <v>-0.63100100958238314</v>
      </c>
    </row>
    <row r="5" spans="1:15" ht="15" x14ac:dyDescent="0.2">
      <c r="A5" s="21">
        <v>-97</v>
      </c>
      <c r="B5" s="22">
        <v>292.95</v>
      </c>
      <c r="C5" s="23">
        <v>2.0133624120602986</v>
      </c>
      <c r="D5" s="1">
        <f t="shared" si="5"/>
        <v>1.9237835657999591</v>
      </c>
      <c r="E5" s="1">
        <f t="shared" si="0"/>
        <v>0.30392195640451436</v>
      </c>
      <c r="F5" s="1">
        <f t="shared" si="1"/>
        <v>2.4667935023435357</v>
      </c>
      <c r="G5" s="1">
        <f t="shared" si="2"/>
        <v>1.9533476401322747</v>
      </c>
      <c r="H5" s="1">
        <f t="shared" si="3"/>
        <v>1.9533476401322747</v>
      </c>
      <c r="J5" s="10" t="s">
        <v>8</v>
      </c>
      <c r="K5" s="9">
        <v>5</v>
      </c>
      <c r="L5" s="9"/>
      <c r="M5" s="1">
        <f t="shared" si="6"/>
        <v>389.07887873202384</v>
      </c>
      <c r="N5" s="1">
        <f t="shared" si="4"/>
        <v>389.07887873202384</v>
      </c>
      <c r="O5" s="1">
        <f t="shared" si="7"/>
        <v>-0.64655806888378708</v>
      </c>
    </row>
    <row r="6" spans="1:15" ht="15" x14ac:dyDescent="0.2">
      <c r="A6" s="21">
        <v>-96</v>
      </c>
      <c r="B6" s="22">
        <v>289.61</v>
      </c>
      <c r="C6" s="23">
        <v>1.9207445728643213</v>
      </c>
      <c r="D6" s="1">
        <f t="shared" si="5"/>
        <v>1.9533476401322747</v>
      </c>
      <c r="E6" s="1">
        <f t="shared" si="0"/>
        <v>0.28346961474655036</v>
      </c>
      <c r="F6" s="1">
        <f t="shared" si="1"/>
        <v>2.4618135536226196</v>
      </c>
      <c r="G6" s="1">
        <f t="shared" si="2"/>
        <v>1.98399347096754</v>
      </c>
      <c r="H6" s="1">
        <f t="shared" si="3"/>
        <v>1.98399347096754</v>
      </c>
      <c r="J6" s="10" t="s">
        <v>9</v>
      </c>
      <c r="K6" s="9">
        <v>2</v>
      </c>
      <c r="L6" s="9"/>
      <c r="M6" s="1">
        <f t="shared" si="6"/>
        <v>390.67750305699303</v>
      </c>
      <c r="N6" s="1">
        <f t="shared" si="4"/>
        <v>390.67750305699303</v>
      </c>
      <c r="O6" s="1">
        <f t="shared" si="7"/>
        <v>-0.66265381930315947</v>
      </c>
    </row>
    <row r="7" spans="1:15" ht="15" x14ac:dyDescent="0.2">
      <c r="A7" s="21">
        <v>-95</v>
      </c>
      <c r="B7" s="22">
        <v>286.24</v>
      </c>
      <c r="C7" s="23">
        <v>2.0654945728643215</v>
      </c>
      <c r="D7" s="1">
        <f t="shared" si="5"/>
        <v>1.98399347096754</v>
      </c>
      <c r="E7" s="1">
        <f t="shared" si="0"/>
        <v>0.31502405819511559</v>
      </c>
      <c r="F7" s="1">
        <f t="shared" si="1"/>
        <v>2.4567303232232978</v>
      </c>
      <c r="G7" s="1">
        <f t="shared" si="2"/>
        <v>2.0155864228300908</v>
      </c>
      <c r="H7" s="1">
        <f t="shared" si="3"/>
        <v>2.0155864228300908</v>
      </c>
      <c r="J7" s="10" t="s">
        <v>10</v>
      </c>
      <c r="K7" s="9">
        <v>40</v>
      </c>
      <c r="L7" s="10" t="s">
        <v>11</v>
      </c>
      <c r="M7" s="1">
        <f t="shared" si="6"/>
        <v>392.28017337301213</v>
      </c>
      <c r="N7" s="1">
        <f t="shared" si="4"/>
        <v>392.28017337301213</v>
      </c>
      <c r="O7" s="1">
        <f t="shared" si="7"/>
        <v>-0.67925262449373847</v>
      </c>
    </row>
    <row r="8" spans="1:15" ht="15" x14ac:dyDescent="0.2">
      <c r="A8" s="21">
        <v>-94</v>
      </c>
      <c r="B8" s="22">
        <v>282.86</v>
      </c>
      <c r="C8" s="23">
        <v>2.0023249748743703</v>
      </c>
      <c r="D8" s="1">
        <f t="shared" si="5"/>
        <v>2.0155864228300908</v>
      </c>
      <c r="E8" s="1">
        <f t="shared" si="0"/>
        <v>0.30153456432265796</v>
      </c>
      <c r="F8" s="1">
        <f t="shared" si="1"/>
        <v>2.4515715370380673</v>
      </c>
      <c r="G8" s="1">
        <f t="shared" si="2"/>
        <v>2.0483638228869183</v>
      </c>
      <c r="H8" s="1">
        <f t="shared" si="3"/>
        <v>2.0483638228869183</v>
      </c>
      <c r="J8" s="10" t="s">
        <v>12</v>
      </c>
      <c r="K8" s="11">
        <v>4.3827999999999998E-4</v>
      </c>
      <c r="L8" s="10" t="s">
        <v>13</v>
      </c>
      <c r="M8" s="1">
        <f t="shared" si="6"/>
        <v>393.95194145444583</v>
      </c>
      <c r="N8" s="1">
        <f t="shared" si="4"/>
        <v>393.95194145444583</v>
      </c>
      <c r="O8" s="1">
        <f t="shared" si="7"/>
        <v>-0.69234697213577523</v>
      </c>
    </row>
    <row r="9" spans="1:15" ht="15" x14ac:dyDescent="0.2">
      <c r="A9" s="21">
        <v>-93</v>
      </c>
      <c r="B9" s="22">
        <v>279.45</v>
      </c>
      <c r="C9" s="23">
        <v>2.1366418090452255</v>
      </c>
      <c r="D9" s="1">
        <f t="shared" si="5"/>
        <v>2.0483638228869183</v>
      </c>
      <c r="E9" s="1">
        <f t="shared" si="0"/>
        <v>0.32973172226064218</v>
      </c>
      <c r="F9" s="1">
        <f t="shared" si="1"/>
        <v>2.4463041139519239</v>
      </c>
      <c r="G9" s="1">
        <f t="shared" si="2"/>
        <v>2.0822872262540941</v>
      </c>
      <c r="H9" s="1">
        <f t="shared" si="3"/>
        <v>2.0822872262540941</v>
      </c>
      <c r="J9" s="10" t="s">
        <v>14</v>
      </c>
      <c r="K9" s="9">
        <v>1.167</v>
      </c>
      <c r="L9" s="10" t="s">
        <v>15</v>
      </c>
      <c r="M9" s="1">
        <f t="shared" si="6"/>
        <v>395.64835101364088</v>
      </c>
      <c r="N9" s="1">
        <f t="shared" si="4"/>
        <v>395.64835101364088</v>
      </c>
      <c r="O9" s="1">
        <f t="shared" si="7"/>
        <v>-0.71005994415265095</v>
      </c>
    </row>
    <row r="10" spans="1:15" ht="15" x14ac:dyDescent="0.2">
      <c r="A10" s="21">
        <v>-92</v>
      </c>
      <c r="B10" s="22">
        <v>276.02</v>
      </c>
      <c r="C10" s="23">
        <v>2.0728571356783916</v>
      </c>
      <c r="D10" s="1">
        <f t="shared" si="5"/>
        <v>2.0822872262540941</v>
      </c>
      <c r="E10" s="1">
        <f t="shared" si="0"/>
        <v>0.31656937091942361</v>
      </c>
      <c r="F10" s="1">
        <f t="shared" si="1"/>
        <v>2.4409405515396636</v>
      </c>
      <c r="G10" s="1">
        <f t="shared" si="2"/>
        <v>2.1174138840686973</v>
      </c>
      <c r="H10" s="1">
        <f t="shared" si="3"/>
        <v>2.1174138840686973</v>
      </c>
      <c r="J10" s="10" t="s">
        <v>16</v>
      </c>
      <c r="K10" s="12">
        <f>K$16*K9*K8</f>
        <v>4.60325484E-4</v>
      </c>
      <c r="L10" s="10" t="s">
        <v>17</v>
      </c>
      <c r="M10" s="1">
        <f t="shared" si="6"/>
        <v>397.38449603822039</v>
      </c>
      <c r="N10" s="1">
        <f t="shared" si="4"/>
        <v>397.38449603822039</v>
      </c>
      <c r="O10" s="1">
        <f t="shared" si="7"/>
        <v>-0.72627296223556592</v>
      </c>
    </row>
    <row r="11" spans="1:15" ht="15" x14ac:dyDescent="0.2">
      <c r="A11" s="21">
        <v>-91</v>
      </c>
      <c r="B11" s="22">
        <v>272.57</v>
      </c>
      <c r="C11" s="23">
        <v>2.221283517587942</v>
      </c>
      <c r="D11" s="1">
        <f t="shared" si="5"/>
        <v>2.1174138840686973</v>
      </c>
      <c r="E11" s="1">
        <f t="shared" si="0"/>
        <v>0.34660399405755182</v>
      </c>
      <c r="F11" s="1">
        <f t="shared" si="1"/>
        <v>2.4354780541713246</v>
      </c>
      <c r="G11" s="1">
        <f t="shared" si="2"/>
        <v>2.1539113037701991</v>
      </c>
      <c r="H11" s="1">
        <f t="shared" si="3"/>
        <v>2.1539113037701991</v>
      </c>
      <c r="J11" s="10" t="s">
        <v>18</v>
      </c>
      <c r="K11" s="9">
        <v>14.7</v>
      </c>
      <c r="L11" s="9"/>
      <c r="M11" s="1">
        <f t="shared" si="6"/>
        <v>399.18156888850888</v>
      </c>
      <c r="N11" s="1">
        <f t="shared" si="4"/>
        <v>399.18156888850888</v>
      </c>
      <c r="O11" s="1">
        <f t="shared" si="7"/>
        <v>-0.74309939980071915</v>
      </c>
    </row>
    <row r="12" spans="1:15" ht="15" x14ac:dyDescent="0.2">
      <c r="A12" s="21">
        <v>-90</v>
      </c>
      <c r="B12" s="22">
        <v>269.08999999999997</v>
      </c>
      <c r="C12" s="23">
        <v>2.1305106532663314</v>
      </c>
      <c r="D12" s="1">
        <f t="shared" si="5"/>
        <v>2.1539113037701991</v>
      </c>
      <c r="E12" s="1">
        <f t="shared" si="0"/>
        <v>0.32848371015966593</v>
      </c>
      <c r="F12" s="1">
        <f t="shared" si="1"/>
        <v>2.4298975586871476</v>
      </c>
      <c r="G12" s="1">
        <f t="shared" si="2"/>
        <v>2.1916350356414012</v>
      </c>
      <c r="H12" s="1">
        <f t="shared" si="3"/>
        <v>2.1916350356414012</v>
      </c>
      <c r="J12" s="10" t="s">
        <v>19</v>
      </c>
      <c r="K12" s="12">
        <f>K10/K11</f>
        <v>3.1314658775510209E-5</v>
      </c>
      <c r="L12" s="10" t="s">
        <v>17</v>
      </c>
      <c r="M12" s="1">
        <f t="shared" si="6"/>
        <v>400.98710271685201</v>
      </c>
      <c r="N12" s="1">
        <f t="shared" si="4"/>
        <v>400.98710271685201</v>
      </c>
      <c r="O12" s="1">
        <f t="shared" si="7"/>
        <v>-0.76268899240320476</v>
      </c>
    </row>
    <row r="13" spans="1:15" ht="15" x14ac:dyDescent="0.2">
      <c r="A13" s="21">
        <v>-89</v>
      </c>
      <c r="B13" s="22">
        <v>265.60000000000002</v>
      </c>
      <c r="C13" s="23">
        <v>2.2826189447236174</v>
      </c>
      <c r="D13" s="1">
        <f t="shared" si="5"/>
        <v>2.1916350356414012</v>
      </c>
      <c r="E13" s="1">
        <f t="shared" si="0"/>
        <v>0.35843341739634749</v>
      </c>
      <c r="F13" s="1">
        <f t="shared" si="1"/>
        <v>2.42422807069598</v>
      </c>
      <c r="G13" s="1">
        <f t="shared" si="2"/>
        <v>2.230758050163002</v>
      </c>
      <c r="H13" s="1">
        <f t="shared" si="3"/>
        <v>2.230758050163002</v>
      </c>
      <c r="J13" s="10" t="s">
        <v>20</v>
      </c>
      <c r="K13" s="11">
        <v>44000000</v>
      </c>
      <c r="L13" s="10" t="s">
        <v>21</v>
      </c>
      <c r="M13" s="1">
        <f t="shared" si="6"/>
        <v>402.8516536477627</v>
      </c>
      <c r="N13" s="1">
        <f t="shared" si="4"/>
        <v>402.8516536477627</v>
      </c>
      <c r="O13" s="1">
        <f t="shared" si="7"/>
        <v>-0.77853455950688366</v>
      </c>
    </row>
    <row r="14" spans="1:15" ht="15" x14ac:dyDescent="0.2">
      <c r="A14" s="21">
        <v>-88</v>
      </c>
      <c r="B14" s="22">
        <v>262.08999999999997</v>
      </c>
      <c r="C14" s="23">
        <v>2.2249631658291453</v>
      </c>
      <c r="D14" s="1">
        <f t="shared" si="5"/>
        <v>2.230758050163002</v>
      </c>
      <c r="E14" s="1">
        <f t="shared" si="0"/>
        <v>0.3473228256497321</v>
      </c>
      <c r="F14" s="1">
        <f t="shared" si="1"/>
        <v>2.4184504508295834</v>
      </c>
      <c r="G14" s="1">
        <f t="shared" si="2"/>
        <v>2.2712380138093913</v>
      </c>
      <c r="H14" s="1">
        <f t="shared" si="3"/>
        <v>2.2712380138093913</v>
      </c>
      <c r="J14" s="10" t="s">
        <v>22</v>
      </c>
      <c r="K14" s="9">
        <v>298</v>
      </c>
      <c r="L14" s="10" t="s">
        <v>23</v>
      </c>
      <c r="M14" s="1">
        <f t="shared" si="6"/>
        <v>404.74147524347995</v>
      </c>
      <c r="N14" s="1">
        <f t="shared" si="4"/>
        <v>404.74147524347995</v>
      </c>
      <c r="O14" s="1">
        <f t="shared" si="7"/>
        <v>-0.79720454284710218</v>
      </c>
    </row>
    <row r="15" spans="1:15" ht="15" x14ac:dyDescent="0.2">
      <c r="A15" s="21">
        <v>-87</v>
      </c>
      <c r="B15" s="22">
        <v>258.57</v>
      </c>
      <c r="C15" s="23">
        <v>2.3691124120603004</v>
      </c>
      <c r="D15" s="1">
        <f t="shared" si="5"/>
        <v>2.2712380138093913</v>
      </c>
      <c r="E15" s="1">
        <f t="shared" si="0"/>
        <v>0.37458566805887333</v>
      </c>
      <c r="F15" s="1">
        <f t="shared" si="1"/>
        <v>2.4125781354312723</v>
      </c>
      <c r="G15" s="1">
        <f t="shared" si="2"/>
        <v>2.3132638881079362</v>
      </c>
      <c r="H15" s="1">
        <f t="shared" si="3"/>
        <v>2.3132638881079362</v>
      </c>
      <c r="J15" s="10" t="s">
        <v>24</v>
      </c>
      <c r="K15" s="9">
        <v>0.9</v>
      </c>
      <c r="L15" s="9"/>
      <c r="M15" s="1">
        <f t="shared" si="6"/>
        <v>406.69414935047143</v>
      </c>
      <c r="N15" s="1">
        <f t="shared" si="4"/>
        <v>406.69414935047143</v>
      </c>
      <c r="O15" s="1">
        <f t="shared" si="7"/>
        <v>-0.81426888861398572</v>
      </c>
    </row>
    <row r="16" spans="1:15" ht="15" x14ac:dyDescent="0.2">
      <c r="A16" s="21">
        <v>-86</v>
      </c>
      <c r="B16" s="22">
        <v>255.03</v>
      </c>
      <c r="C16" s="23">
        <v>2.3040870351758804</v>
      </c>
      <c r="D16" s="1">
        <f t="shared" si="5"/>
        <v>2.3132638881079362</v>
      </c>
      <c r="E16" s="1">
        <f t="shared" si="0"/>
        <v>0.3624988802124135</v>
      </c>
      <c r="F16" s="1">
        <f t="shared" si="1"/>
        <v>2.406591270897152</v>
      </c>
      <c r="G16" s="1">
        <f t="shared" si="2"/>
        <v>2.3569205700328038</v>
      </c>
      <c r="H16" s="1">
        <f t="shared" si="3"/>
        <v>2.3569205700328038</v>
      </c>
      <c r="J16" s="10" t="s">
        <v>25</v>
      </c>
      <c r="K16" s="9">
        <v>0.9</v>
      </c>
      <c r="L16" s="9"/>
      <c r="M16" s="1">
        <f t="shared" si="6"/>
        <v>408.69641550307767</v>
      </c>
      <c r="N16" s="1">
        <f t="shared" si="4"/>
        <v>408.69641550307767</v>
      </c>
      <c r="O16" s="1">
        <f t="shared" si="7"/>
        <v>-0.83434988179161496</v>
      </c>
    </row>
    <row r="17" spans="1:15" ht="15" x14ac:dyDescent="0.2">
      <c r="A17" s="21">
        <v>-85</v>
      </c>
      <c r="B17" s="22">
        <v>251.47</v>
      </c>
      <c r="C17" s="23">
        <v>2.4531593969849221</v>
      </c>
      <c r="D17" s="1">
        <f t="shared" si="5"/>
        <v>2.3569205700328038</v>
      </c>
      <c r="E17" s="1">
        <f t="shared" si="0"/>
        <v>0.38972576792996444</v>
      </c>
      <c r="F17" s="1">
        <f t="shared" si="1"/>
        <v>2.4004861817912042</v>
      </c>
      <c r="G17" s="1">
        <f t="shared" si="2"/>
        <v>2.4021702711156561</v>
      </c>
      <c r="H17" s="1">
        <f t="shared" si="3"/>
        <v>2.4021702711156561</v>
      </c>
      <c r="J17" s="9" t="s">
        <v>31</v>
      </c>
      <c r="K17" s="13">
        <f>SUM(O:O)</f>
        <v>663.61280719339936</v>
      </c>
      <c r="L17" s="9" t="s">
        <v>32</v>
      </c>
      <c r="M17" s="1">
        <f t="shared" si="6"/>
        <v>410.72825569745669</v>
      </c>
      <c r="N17" s="1">
        <f t="shared" si="4"/>
        <v>410.72825569745669</v>
      </c>
      <c r="O17" s="1">
        <f t="shared" si="7"/>
        <v>-0.85517261651717347</v>
      </c>
    </row>
    <row r="18" spans="1:15" ht="15" x14ac:dyDescent="0.2">
      <c r="A18" s="21">
        <v>-84</v>
      </c>
      <c r="B18" s="22">
        <v>247.9</v>
      </c>
      <c r="C18" s="23">
        <v>2.3826068844221098</v>
      </c>
      <c r="D18" s="1">
        <f t="shared" si="5"/>
        <v>2.4021702711156561</v>
      </c>
      <c r="E18" s="1">
        <f t="shared" si="0"/>
        <v>0.37705239232128379</v>
      </c>
      <c r="F18" s="1">
        <f t="shared" si="1"/>
        <v>2.3942765267678214</v>
      </c>
      <c r="G18" s="1">
        <f t="shared" si="2"/>
        <v>2.4490974848017046</v>
      </c>
      <c r="H18" s="1">
        <f t="shared" si="3"/>
        <v>2.4490974848017046</v>
      </c>
      <c r="J18" s="9" t="s">
        <v>33</v>
      </c>
      <c r="K18" s="13">
        <f>(K17*((K20/60)))/1000</f>
        <v>33.180640359669965</v>
      </c>
      <c r="L18" s="9" t="s">
        <v>35</v>
      </c>
      <c r="M18" s="1">
        <f t="shared" si="6"/>
        <v>412.80714933772498</v>
      </c>
      <c r="N18" s="1">
        <f t="shared" si="4"/>
        <v>412.80714933772498</v>
      </c>
      <c r="O18" s="1">
        <f t="shared" si="7"/>
        <v>-0.87432780207420724</v>
      </c>
    </row>
    <row r="19" spans="1:15" ht="15" x14ac:dyDescent="0.2">
      <c r="A19" s="21">
        <v>-83</v>
      </c>
      <c r="B19" s="22">
        <v>244.32</v>
      </c>
      <c r="C19" s="23">
        <v>2.5402752261306549</v>
      </c>
      <c r="D19" s="1">
        <f t="shared" si="5"/>
        <v>2.4490974848017046</v>
      </c>
      <c r="E19" s="1">
        <f t="shared" si="0"/>
        <v>0.4048807728067057</v>
      </c>
      <c r="F19" s="1">
        <f t="shared" si="1"/>
        <v>2.3879590197123459</v>
      </c>
      <c r="G19" s="1">
        <f t="shared" si="2"/>
        <v>2.4977926392302106</v>
      </c>
      <c r="H19" s="1">
        <f t="shared" si="3"/>
        <v>2.4977926392302106</v>
      </c>
      <c r="J19" s="9" t="s">
        <v>36</v>
      </c>
      <c r="K19" s="14">
        <f>K18/0.74</f>
        <v>44.838703188743196</v>
      </c>
      <c r="L19" s="9" t="s">
        <v>36</v>
      </c>
      <c r="M19" s="1">
        <f t="shared" si="6"/>
        <v>414.93494544534104</v>
      </c>
      <c r="N19" s="1">
        <f t="shared" si="4"/>
        <v>414.93494544534104</v>
      </c>
      <c r="O19" s="1">
        <f t="shared" si="7"/>
        <v>-0.89420976484441272</v>
      </c>
    </row>
    <row r="20" spans="1:15" ht="15" x14ac:dyDescent="0.2">
      <c r="A20" s="21">
        <v>-82</v>
      </c>
      <c r="B20" s="22">
        <v>240.73</v>
      </c>
      <c r="C20" s="23">
        <v>2.4942579899497481</v>
      </c>
      <c r="D20" s="1">
        <f t="shared" si="5"/>
        <v>2.4977926392302106</v>
      </c>
      <c r="E20" s="1">
        <f t="shared" si="0"/>
        <v>0.3969413720843154</v>
      </c>
      <c r="F20" s="1">
        <f t="shared" si="1"/>
        <v>2.3815302158362703</v>
      </c>
      <c r="G20" s="1">
        <f t="shared" si="2"/>
        <v>2.5484955566798675</v>
      </c>
      <c r="H20" s="1">
        <f t="shared" si="3"/>
        <v>2.5484955566798675</v>
      </c>
      <c r="J20" s="9" t="s">
        <v>34</v>
      </c>
      <c r="K20" s="9">
        <v>3000</v>
      </c>
      <c r="L20" s="9"/>
      <c r="M20" s="1">
        <f t="shared" si="6"/>
        <v>417.13699447189992</v>
      </c>
      <c r="N20" s="1">
        <f t="shared" si="4"/>
        <v>417.13699447189992</v>
      </c>
      <c r="O20" s="1">
        <f t="shared" si="7"/>
        <v>-0.91490990484808221</v>
      </c>
    </row>
    <row r="21" spans="1:15" ht="15" x14ac:dyDescent="0.2">
      <c r="A21" s="21">
        <v>-81</v>
      </c>
      <c r="B21" s="22">
        <v>237.12</v>
      </c>
      <c r="C21" s="23">
        <v>2.6200207035175915</v>
      </c>
      <c r="D21" s="1">
        <f t="shared" si="5"/>
        <v>2.5484955566798675</v>
      </c>
      <c r="E21" s="1">
        <f t="shared" si="0"/>
        <v>0.41830472314719608</v>
      </c>
      <c r="F21" s="1">
        <f t="shared" si="1"/>
        <v>2.3749681862992342</v>
      </c>
      <c r="G21" s="1">
        <f t="shared" si="2"/>
        <v>2.6010294829679124</v>
      </c>
      <c r="H21" s="1">
        <f t="shared" si="3"/>
        <v>2.6010294829679124</v>
      </c>
      <c r="J21" s="9" t="s">
        <v>38</v>
      </c>
      <c r="K21" s="9">
        <v>1.4</v>
      </c>
      <c r="L21" s="9"/>
      <c r="M21" s="1">
        <f t="shared" si="6"/>
        <v>419.35137601168833</v>
      </c>
      <c r="N21" s="1">
        <f t="shared" si="4"/>
        <v>419.35137601168833</v>
      </c>
      <c r="O21" s="1">
        <f t="shared" si="7"/>
        <v>-0.93897164335140959</v>
      </c>
    </row>
    <row r="22" spans="1:15" ht="15" x14ac:dyDescent="0.2">
      <c r="A22" s="21">
        <v>-80</v>
      </c>
      <c r="B22" s="22">
        <v>233.51</v>
      </c>
      <c r="C22" s="23">
        <v>2.5844431658291493</v>
      </c>
      <c r="D22" s="1">
        <f t="shared" si="5"/>
        <v>2.6010294829679124</v>
      </c>
      <c r="E22" s="1">
        <f t="shared" si="0"/>
        <v>0.41236698609234201</v>
      </c>
      <c r="F22" s="1">
        <f t="shared" si="1"/>
        <v>2.3683054838392832</v>
      </c>
      <c r="G22" s="1">
        <f t="shared" si="2"/>
        <v>2.6554904061269999</v>
      </c>
      <c r="H22" s="1">
        <f t="shared" si="3"/>
        <v>2.6554904061269999</v>
      </c>
      <c r="J22" s="9" t="s">
        <v>39</v>
      </c>
      <c r="K22" s="11">
        <f>SUM(K98:K150)</f>
        <v>1115.9573329744489</v>
      </c>
      <c r="L22" s="9" t="s">
        <v>32</v>
      </c>
      <c r="M22" s="1">
        <f t="shared" si="6"/>
        <v>421.61381375135829</v>
      </c>
      <c r="N22" s="1">
        <f t="shared" si="4"/>
        <v>421.61381375135829</v>
      </c>
      <c r="O22" s="1">
        <f t="shared" si="7"/>
        <v>-0.95863203661185448</v>
      </c>
    </row>
    <row r="23" spans="1:15" ht="15" x14ac:dyDescent="0.2">
      <c r="A23" s="21">
        <v>-79</v>
      </c>
      <c r="B23" s="22">
        <v>229.9</v>
      </c>
      <c r="C23" s="23">
        <v>2.7427006030150789</v>
      </c>
      <c r="D23" s="1">
        <f t="shared" si="5"/>
        <v>2.6554904061269999</v>
      </c>
      <c r="E23" s="1">
        <f t="shared" si="0"/>
        <v>0.43817840200659819</v>
      </c>
      <c r="F23" s="1">
        <f t="shared" si="1"/>
        <v>2.3615389712692791</v>
      </c>
      <c r="G23" s="1">
        <f t="shared" si="2"/>
        <v>2.712299783477746</v>
      </c>
      <c r="H23" s="1">
        <f t="shared" si="3"/>
        <v>2.712299783477746</v>
      </c>
      <c r="M23" s="1">
        <f t="shared" si="6"/>
        <v>423.97599850784223</v>
      </c>
      <c r="N23" s="1">
        <f t="shared" si="4"/>
        <v>423.97599850784223</v>
      </c>
      <c r="O23" s="1">
        <f t="shared" si="7"/>
        <v>-0.97914022183545923</v>
      </c>
    </row>
    <row r="24" spans="1:15" ht="15" x14ac:dyDescent="0.2">
      <c r="A24" s="21">
        <v>-78</v>
      </c>
      <c r="B24" s="22">
        <v>226.27</v>
      </c>
      <c r="C24" s="23">
        <v>2.6733882914572904</v>
      </c>
      <c r="D24" s="1">
        <f t="shared" si="5"/>
        <v>2.712299783477746</v>
      </c>
      <c r="E24" s="1">
        <f t="shared" si="0"/>
        <v>0.42706204165601064</v>
      </c>
      <c r="F24" s="1">
        <f t="shared" si="1"/>
        <v>2.3546269768529489</v>
      </c>
      <c r="G24" s="1">
        <f t="shared" si="2"/>
        <v>2.7711075284239817</v>
      </c>
      <c r="H24" s="1">
        <f t="shared" si="3"/>
        <v>2.7711075284239817</v>
      </c>
      <c r="M24" s="1">
        <f t="shared" si="6"/>
        <v>426.32908902079788</v>
      </c>
      <c r="N24" s="1">
        <f t="shared" si="4"/>
        <v>426.32908902079788</v>
      </c>
      <c r="O24" s="1">
        <f t="shared" si="7"/>
        <v>-1.0059120328179028</v>
      </c>
    </row>
    <row r="25" spans="1:15" ht="15" x14ac:dyDescent="0.2">
      <c r="A25" s="21">
        <v>-77</v>
      </c>
      <c r="B25" s="22">
        <v>222.65</v>
      </c>
      <c r="C25" s="23">
        <v>2.8580254773869398</v>
      </c>
      <c r="D25" s="1">
        <f t="shared" si="5"/>
        <v>2.7711075284239817</v>
      </c>
      <c r="E25" s="1">
        <f t="shared" si="0"/>
        <v>0.45606609591724812</v>
      </c>
      <c r="F25" s="1">
        <f t="shared" si="1"/>
        <v>2.3476226994672418</v>
      </c>
      <c r="G25" s="1">
        <f t="shared" si="2"/>
        <v>2.8323580162204514</v>
      </c>
      <c r="H25" s="1">
        <f t="shared" si="3"/>
        <v>2.8323580162204514</v>
      </c>
      <c r="M25" s="1">
        <f t="shared" si="6"/>
        <v>428.78092696180983</v>
      </c>
      <c r="N25" s="1">
        <f t="shared" si="4"/>
        <v>428.78092696180983</v>
      </c>
      <c r="O25" s="1">
        <f t="shared" si="7"/>
        <v>-1.0253136018718021</v>
      </c>
    </row>
    <row r="26" spans="1:15" ht="15" x14ac:dyDescent="0.2">
      <c r="A26" s="21">
        <v>-76</v>
      </c>
      <c r="B26" s="22">
        <v>219.02</v>
      </c>
      <c r="C26" s="23">
        <v>2.7966787437185974</v>
      </c>
      <c r="D26" s="1">
        <f t="shared" si="5"/>
        <v>2.8323580162204514</v>
      </c>
      <c r="E26" s="1">
        <f t="shared" si="0"/>
        <v>0.44664258155088038</v>
      </c>
      <c r="F26" s="1">
        <f t="shared" si="1"/>
        <v>2.3404837746257177</v>
      </c>
      <c r="G26" s="1">
        <f t="shared" si="2"/>
        <v>2.8961991578294559</v>
      </c>
      <c r="H26" s="1">
        <f t="shared" si="3"/>
        <v>2.8961991578294559</v>
      </c>
      <c r="M26" s="1">
        <f t="shared" si="6"/>
        <v>431.29736877166783</v>
      </c>
      <c r="N26" s="1">
        <f t="shared" si="4"/>
        <v>431.29736877166783</v>
      </c>
      <c r="O26" s="1">
        <f t="shared" si="7"/>
        <v>-1.0513202942920976</v>
      </c>
    </row>
    <row r="27" spans="1:15" ht="15" x14ac:dyDescent="0.2">
      <c r="A27" s="21">
        <v>-75</v>
      </c>
      <c r="B27" s="22">
        <v>215.38</v>
      </c>
      <c r="C27" s="23">
        <v>2.9684488442211063</v>
      </c>
      <c r="D27" s="1">
        <f t="shared" si="5"/>
        <v>2.8961991578294559</v>
      </c>
      <c r="E27" s="1">
        <f t="shared" si="0"/>
        <v>0.47252956905661292</v>
      </c>
      <c r="F27" s="1">
        <f t="shared" si="1"/>
        <v>2.3332053726253439</v>
      </c>
      <c r="G27" s="1">
        <f t="shared" si="2"/>
        <v>2.9624185686201416</v>
      </c>
      <c r="H27" s="1">
        <f t="shared" si="3"/>
        <v>2.9624185686201416</v>
      </c>
      <c r="M27" s="1">
        <f t="shared" si="6"/>
        <v>433.826827530809</v>
      </c>
      <c r="N27" s="1">
        <f t="shared" si="4"/>
        <v>433.826827530809</v>
      </c>
      <c r="O27" s="1">
        <f t="shared" si="7"/>
        <v>-1.0783203589777353</v>
      </c>
    </row>
    <row r="28" spans="1:15" ht="15" x14ac:dyDescent="0.2">
      <c r="A28" s="21">
        <v>-74</v>
      </c>
      <c r="B28" s="22">
        <v>211.75</v>
      </c>
      <c r="C28" s="23">
        <v>2.9107825125628177</v>
      </c>
      <c r="D28" s="1">
        <f t="shared" si="5"/>
        <v>2.9624185686201416</v>
      </c>
      <c r="E28" s="1">
        <f t="shared" si="0"/>
        <v>0.46400975709719317</v>
      </c>
      <c r="F28" s="1">
        <f t="shared" si="1"/>
        <v>2.3258234190027447</v>
      </c>
      <c r="G28" s="1">
        <f t="shared" si="2"/>
        <v>3.0313367985116497</v>
      </c>
      <c r="H28" s="1">
        <f t="shared" si="3"/>
        <v>3.0313367985116497</v>
      </c>
      <c r="M28" s="1">
        <f t="shared" si="6"/>
        <v>436.4376631178306</v>
      </c>
      <c r="N28" s="1">
        <f t="shared" si="4"/>
        <v>436.4376631178306</v>
      </c>
      <c r="O28" s="1">
        <f t="shared" si="7"/>
        <v>-1.1003752578597261</v>
      </c>
    </row>
    <row r="29" spans="1:15" ht="15" x14ac:dyDescent="0.2">
      <c r="A29" s="21">
        <v>-73</v>
      </c>
      <c r="B29" s="22">
        <v>208.12</v>
      </c>
      <c r="C29" s="23">
        <v>3.0819405527638182</v>
      </c>
      <c r="D29" s="1">
        <f t="shared" si="5"/>
        <v>3.0313367985116497</v>
      </c>
      <c r="E29" s="1">
        <f t="shared" si="0"/>
        <v>0.4888242574013385</v>
      </c>
      <c r="F29" s="1">
        <f t="shared" si="1"/>
        <v>2.318313817223999</v>
      </c>
      <c r="G29" s="1">
        <f t="shared" si="2"/>
        <v>3.103113844028254</v>
      </c>
      <c r="H29" s="1">
        <f t="shared" si="3"/>
        <v>3.103113844028254</v>
      </c>
      <c r="M29" s="1">
        <f t="shared" si="6"/>
        <v>439.11284078513671</v>
      </c>
      <c r="N29" s="1">
        <f t="shared" si="4"/>
        <v>439.11284078513671</v>
      </c>
      <c r="O29" s="1">
        <f t="shared" si="7"/>
        <v>-1.1264303253822532</v>
      </c>
    </row>
    <row r="30" spans="1:15" ht="15" x14ac:dyDescent="0.2">
      <c r="A30" s="21">
        <v>-72</v>
      </c>
      <c r="B30" s="22">
        <v>204.49</v>
      </c>
      <c r="C30" s="23">
        <v>3.074582361809044</v>
      </c>
      <c r="D30" s="1">
        <f t="shared" si="5"/>
        <v>3.103113844028254</v>
      </c>
      <c r="E30" s="1">
        <f t="shared" si="0"/>
        <v>0.48778613140248855</v>
      </c>
      <c r="F30" s="1">
        <f t="shared" si="1"/>
        <v>2.3106720749301237</v>
      </c>
      <c r="G30" s="1">
        <f t="shared" si="2"/>
        <v>3.1779222587680529</v>
      </c>
      <c r="H30" s="1">
        <f t="shared" si="3"/>
        <v>3.1779222587680529</v>
      </c>
      <c r="M30" s="1">
        <f t="shared" si="6"/>
        <v>441.85518427318777</v>
      </c>
      <c r="N30" s="1">
        <f t="shared" si="4"/>
        <v>441.85518427318777</v>
      </c>
      <c r="O30" s="1">
        <f t="shared" si="7"/>
        <v>-1.1535857799328004</v>
      </c>
    </row>
    <row r="31" spans="1:15" ht="15" x14ac:dyDescent="0.2">
      <c r="A31" s="21">
        <v>-71</v>
      </c>
      <c r="B31" s="22">
        <v>200.86</v>
      </c>
      <c r="C31" s="23">
        <v>3.2279294974874375</v>
      </c>
      <c r="D31" s="1">
        <f t="shared" si="5"/>
        <v>3.1779222587680529</v>
      </c>
      <c r="E31" s="1">
        <f t="shared" si="0"/>
        <v>0.50892404055234286</v>
      </c>
      <c r="F31" s="1">
        <f t="shared" si="1"/>
        <v>2.3028934583565053</v>
      </c>
      <c r="G31" s="1">
        <f t="shared" si="2"/>
        <v>3.2557288403848959</v>
      </c>
      <c r="H31" s="1">
        <f t="shared" si="3"/>
        <v>3.2557288403848959</v>
      </c>
      <c r="M31" s="1">
        <f t="shared" si="6"/>
        <v>444.63771350313408</v>
      </c>
      <c r="N31" s="1">
        <f t="shared" si="4"/>
        <v>444.63771350313408</v>
      </c>
      <c r="O31" s="1">
        <f t="shared" si="7"/>
        <v>-1.1818295690597143</v>
      </c>
    </row>
    <row r="32" spans="1:15" ht="15" x14ac:dyDescent="0.2">
      <c r="A32" s="21">
        <v>-70</v>
      </c>
      <c r="B32" s="22">
        <v>197.24</v>
      </c>
      <c r="C32" s="23">
        <v>3.2242518592964813</v>
      </c>
      <c r="D32" s="1">
        <f t="shared" si="5"/>
        <v>3.2557288403848959</v>
      </c>
      <c r="E32" s="1">
        <f t="shared" si="0"/>
        <v>0.50842895894895479</v>
      </c>
      <c r="F32" s="1">
        <f t="shared" si="1"/>
        <v>2.2949949938591003</v>
      </c>
      <c r="G32" s="1">
        <f t="shared" si="2"/>
        <v>3.3369352641231429</v>
      </c>
      <c r="H32" s="1">
        <f t="shared" si="3"/>
        <v>3.3369352641231429</v>
      </c>
      <c r="M32" s="1">
        <f t="shared" si="6"/>
        <v>447.51478330223438</v>
      </c>
      <c r="N32" s="1">
        <f t="shared" si="4"/>
        <v>447.51478330223438</v>
      </c>
      <c r="O32" s="1">
        <f t="shared" si="7"/>
        <v>-1.2079705656125852</v>
      </c>
    </row>
    <row r="33" spans="1:15" ht="15" x14ac:dyDescent="0.2">
      <c r="A33" s="21">
        <v>-69</v>
      </c>
      <c r="B33" s="22">
        <v>193.62</v>
      </c>
      <c r="C33" s="23">
        <v>3.3825191959798975</v>
      </c>
      <c r="D33" s="1">
        <f t="shared" si="5"/>
        <v>3.3369352641231429</v>
      </c>
      <c r="E33" s="1">
        <f t="shared" si="0"/>
        <v>0.52924026992139406</v>
      </c>
      <c r="F33" s="1">
        <f t="shared" si="1"/>
        <v>2.2869502157875488</v>
      </c>
      <c r="G33" s="1">
        <f t="shared" si="2"/>
        <v>3.4212789176129137</v>
      </c>
      <c r="H33" s="1">
        <f t="shared" si="3"/>
        <v>3.4212789176129137</v>
      </c>
      <c r="M33" s="1">
        <f t="shared" si="6"/>
        <v>450.40510897236294</v>
      </c>
      <c r="N33" s="1">
        <f t="shared" si="4"/>
        <v>450.40510897236294</v>
      </c>
      <c r="O33" s="1">
        <f t="shared" si="7"/>
        <v>-1.2385029681758732</v>
      </c>
    </row>
    <row r="34" spans="1:15" ht="15" x14ac:dyDescent="0.2">
      <c r="A34" s="21">
        <v>-68</v>
      </c>
      <c r="B34" s="22">
        <v>190.02</v>
      </c>
      <c r="C34" s="23">
        <v>3.3641099974874367</v>
      </c>
      <c r="D34" s="1">
        <f t="shared" si="5"/>
        <v>3.4212789176129137</v>
      </c>
      <c r="E34" s="1">
        <f t="shared" si="0"/>
        <v>0.52687018763741167</v>
      </c>
      <c r="F34" s="1">
        <f t="shared" si="1"/>
        <v>2.2787993137555556</v>
      </c>
      <c r="G34" s="1">
        <f t="shared" si="2"/>
        <v>3.5094296313889592</v>
      </c>
      <c r="H34" s="1">
        <f t="shared" si="3"/>
        <v>3.5094296313889592</v>
      </c>
      <c r="M34" s="1">
        <f t="shared" si="6"/>
        <v>453.41978171453388</v>
      </c>
      <c r="N34" s="1">
        <f t="shared" si="4"/>
        <v>453.41978171453388</v>
      </c>
      <c r="O34" s="1">
        <f t="shared" si="7"/>
        <v>-1.2633946673000276</v>
      </c>
    </row>
    <row r="35" spans="1:15" ht="15" x14ac:dyDescent="0.2">
      <c r="A35" s="21">
        <v>-67</v>
      </c>
      <c r="B35" s="22">
        <v>186.42</v>
      </c>
      <c r="C35" s="23">
        <v>3.5414086432160743</v>
      </c>
      <c r="D35" s="1">
        <f t="shared" si="5"/>
        <v>3.5094296313889592</v>
      </c>
      <c r="E35" s="1">
        <f t="shared" si="0"/>
        <v>0.54917604289880428</v>
      </c>
      <c r="F35" s="1">
        <f t="shared" si="1"/>
        <v>2.2704925036386179</v>
      </c>
      <c r="G35" s="1">
        <f t="shared" si="2"/>
        <v>3.6013758477226774</v>
      </c>
      <c r="H35" s="1">
        <f t="shared" si="3"/>
        <v>3.6013758477226774</v>
      </c>
      <c r="M35" s="1">
        <f t="shared" si="6"/>
        <v>456.48400266649963</v>
      </c>
      <c r="N35" s="1">
        <f t="shared" si="4"/>
        <v>456.48400266649963</v>
      </c>
      <c r="O35" s="1">
        <f t="shared" si="7"/>
        <v>-1.296495305180166</v>
      </c>
    </row>
    <row r="36" spans="1:15" ht="15" x14ac:dyDescent="0.2">
      <c r="A36" s="21">
        <v>-66</v>
      </c>
      <c r="B36" s="22">
        <v>182.83</v>
      </c>
      <c r="C36" s="23">
        <v>3.5346633668341636</v>
      </c>
      <c r="D36" s="1">
        <f t="shared" si="5"/>
        <v>3.6013758477226774</v>
      </c>
      <c r="E36" s="1">
        <f t="shared" si="0"/>
        <v>0.54834805890013072</v>
      </c>
      <c r="F36" s="1">
        <f t="shared" si="1"/>
        <v>2.2620474592614253</v>
      </c>
      <c r="G36" s="1">
        <f t="shared" si="2"/>
        <v>3.6970783722592748</v>
      </c>
      <c r="H36" s="1">
        <f t="shared" si="3"/>
        <v>3.6970783722592748</v>
      </c>
      <c r="M36" s="1">
        <f t="shared" si="6"/>
        <v>459.59016601818155</v>
      </c>
      <c r="N36" s="1">
        <f t="shared" si="4"/>
        <v>459.59016601818155</v>
      </c>
      <c r="O36" s="1">
        <f t="shared" si="7"/>
        <v>-1.3272511356410739</v>
      </c>
    </row>
    <row r="37" spans="1:15" ht="15" x14ac:dyDescent="0.2">
      <c r="A37" s="21">
        <v>-65</v>
      </c>
      <c r="B37" s="22">
        <v>179.26</v>
      </c>
      <c r="C37" s="23">
        <v>3.7131611557788884</v>
      </c>
      <c r="D37" s="1">
        <f t="shared" si="5"/>
        <v>3.6970783722592748</v>
      </c>
      <c r="E37" s="1">
        <f t="shared" si="0"/>
        <v>0.56974379855195212</v>
      </c>
      <c r="F37" s="1">
        <f t="shared" si="1"/>
        <v>2.2534833920870145</v>
      </c>
      <c r="G37" s="1">
        <f t="shared" si="2"/>
        <v>3.7970395931931145</v>
      </c>
      <c r="H37" s="1">
        <f t="shared" si="3"/>
        <v>3.7970395931931145</v>
      </c>
      <c r="M37" s="1">
        <f t="shared" si="6"/>
        <v>462.79976409552717</v>
      </c>
      <c r="N37" s="1">
        <f t="shared" si="4"/>
        <v>462.79976409552717</v>
      </c>
      <c r="O37" s="1">
        <f t="shared" si="7"/>
        <v>-1.35554313476995</v>
      </c>
    </row>
    <row r="38" spans="1:15" ht="15" x14ac:dyDescent="0.2">
      <c r="A38" s="21">
        <v>-64</v>
      </c>
      <c r="B38" s="22">
        <v>175.7</v>
      </c>
      <c r="C38" s="23">
        <v>3.7346293467336626</v>
      </c>
      <c r="D38" s="1">
        <f t="shared" si="5"/>
        <v>3.7970395931931145</v>
      </c>
      <c r="E38" s="1">
        <f t="shared" si="0"/>
        <v>0.57224750557415205</v>
      </c>
      <c r="F38" s="1">
        <f t="shared" si="1"/>
        <v>2.2447717614952949</v>
      </c>
      <c r="G38" s="1">
        <f t="shared" si="2"/>
        <v>3.9012310373109611</v>
      </c>
      <c r="H38" s="1">
        <f t="shared" si="3"/>
        <v>3.9012310373109611</v>
      </c>
      <c r="M38" s="1">
        <f t="shared" si="6"/>
        <v>466.05593545256369</v>
      </c>
      <c r="N38" s="1">
        <f t="shared" si="4"/>
        <v>466.05593545256369</v>
      </c>
      <c r="O38" s="1">
        <f t="shared" si="7"/>
        <v>-1.3888382492827021</v>
      </c>
    </row>
    <row r="39" spans="1:15" ht="15" x14ac:dyDescent="0.2">
      <c r="A39" s="21">
        <v>-63</v>
      </c>
      <c r="B39" s="22">
        <v>172.16</v>
      </c>
      <c r="C39" s="23">
        <v>3.910046331658287</v>
      </c>
      <c r="D39" s="1">
        <f t="shared" si="5"/>
        <v>3.9012310373109611</v>
      </c>
      <c r="E39" s="1">
        <f t="shared" si="0"/>
        <v>0.59218190355042355</v>
      </c>
      <c r="F39" s="1">
        <f t="shared" si="1"/>
        <v>2.2359322539862951</v>
      </c>
      <c r="G39" s="1">
        <f t="shared" si="2"/>
        <v>4.0102203018973599</v>
      </c>
      <c r="H39" s="1">
        <f t="shared" si="3"/>
        <v>4.0102203018973599</v>
      </c>
      <c r="M39" s="1">
        <f t="shared" si="6"/>
        <v>469.42379095109396</v>
      </c>
      <c r="N39" s="1">
        <f t="shared" si="4"/>
        <v>469.42379095109396</v>
      </c>
      <c r="O39" s="1">
        <f t="shared" si="7"/>
        <v>-1.4196179868716585</v>
      </c>
    </row>
    <row r="40" spans="1:15" ht="15" x14ac:dyDescent="0.2">
      <c r="A40" s="21">
        <v>-62</v>
      </c>
      <c r="B40" s="22">
        <v>168.63</v>
      </c>
      <c r="C40" s="23">
        <v>3.9830366331658249</v>
      </c>
      <c r="D40" s="1">
        <f t="shared" si="5"/>
        <v>4.0102203018973599</v>
      </c>
      <c r="E40" s="1">
        <f t="shared" si="0"/>
        <v>0.60021430076248128</v>
      </c>
      <c r="F40" s="1">
        <f t="shared" si="1"/>
        <v>2.2269348400126003</v>
      </c>
      <c r="G40" s="1">
        <f t="shared" si="2"/>
        <v>4.1239937096303541</v>
      </c>
      <c r="H40" s="1">
        <f t="shared" si="3"/>
        <v>4.1239937096303541</v>
      </c>
      <c r="M40" s="1">
        <f t="shared" si="6"/>
        <v>472.84352390704561</v>
      </c>
      <c r="N40" s="1">
        <f t="shared" si="4"/>
        <v>472.84352390704561</v>
      </c>
      <c r="O40" s="1">
        <f t="shared" si="7"/>
        <v>-1.4557697794995212</v>
      </c>
    </row>
    <row r="41" spans="1:15" ht="15" x14ac:dyDescent="0.2">
      <c r="A41" s="21">
        <v>-61</v>
      </c>
      <c r="B41" s="22">
        <v>165.12</v>
      </c>
      <c r="C41" s="23">
        <v>4.1437611557788898</v>
      </c>
      <c r="D41" s="1">
        <f t="shared" si="5"/>
        <v>4.1239937096303541</v>
      </c>
      <c r="E41" s="1">
        <f t="shared" si="0"/>
        <v>0.61739471495227316</v>
      </c>
      <c r="F41" s="1">
        <f t="shared" si="1"/>
        <v>2.2177996799471171</v>
      </c>
      <c r="G41" s="1">
        <f t="shared" si="2"/>
        <v>4.2428467403235972</v>
      </c>
      <c r="H41" s="1">
        <f t="shared" si="3"/>
        <v>4.2428467403235972</v>
      </c>
      <c r="M41" s="1">
        <f t="shared" si="6"/>
        <v>476.34502697167375</v>
      </c>
      <c r="N41" s="1">
        <f t="shared" si="4"/>
        <v>476.34502697167375</v>
      </c>
      <c r="O41" s="1">
        <f t="shared" si="7"/>
        <v>-1.4892392058535822</v>
      </c>
    </row>
    <row r="42" spans="1:15" ht="15" x14ac:dyDescent="0.2">
      <c r="A42" s="21">
        <v>-60</v>
      </c>
      <c r="B42" s="22">
        <v>161.63</v>
      </c>
      <c r="C42" s="23">
        <v>4.2198311055276365</v>
      </c>
      <c r="D42" s="1">
        <f t="shared" si="5"/>
        <v>4.2428467403235972</v>
      </c>
      <c r="E42" s="1">
        <f t="shared" si="0"/>
        <v>0.6252950691120932</v>
      </c>
      <c r="F42" s="1">
        <f t="shared" si="1"/>
        <v>2.2085219729314334</v>
      </c>
      <c r="G42" s="1">
        <f t="shared" si="2"/>
        <v>4.3670987822435388</v>
      </c>
      <c r="H42" s="1">
        <f t="shared" si="3"/>
        <v>4.3670987822435388</v>
      </c>
      <c r="M42" s="1">
        <f t="shared" si="6"/>
        <v>479.93188030450591</v>
      </c>
      <c r="N42" s="1">
        <f t="shared" si="4"/>
        <v>479.93188030450591</v>
      </c>
      <c r="O42" s="1">
        <f t="shared" si="7"/>
        <v>-1.5241174750029989</v>
      </c>
    </row>
    <row r="43" spans="1:15" ht="15" x14ac:dyDescent="0.2">
      <c r="A43" s="21">
        <v>-59</v>
      </c>
      <c r="B43" s="22">
        <v>158.16</v>
      </c>
      <c r="C43" s="23">
        <v>4.3682772361809068</v>
      </c>
      <c r="D43" s="1">
        <f t="shared" si="5"/>
        <v>4.3670987822435388</v>
      </c>
      <c r="E43" s="1">
        <f t="shared" si="0"/>
        <v>0.64031019341526185</v>
      </c>
      <c r="F43" s="1">
        <f t="shared" si="1"/>
        <v>2.199096656305616</v>
      </c>
      <c r="G43" s="1">
        <f t="shared" si="2"/>
        <v>4.4967089740978068</v>
      </c>
      <c r="H43" s="1">
        <f t="shared" si="3"/>
        <v>4.4967089740978068</v>
      </c>
      <c r="M43" s="1">
        <f t="shared" si="6"/>
        <v>483.56632385759349</v>
      </c>
      <c r="N43" s="1">
        <f t="shared" si="4"/>
        <v>483.56632385759349</v>
      </c>
      <c r="O43" s="1">
        <f t="shared" si="7"/>
        <v>-1.5603580140119355</v>
      </c>
    </row>
    <row r="44" spans="1:15" ht="15" x14ac:dyDescent="0.2">
      <c r="A44" s="21">
        <v>-58</v>
      </c>
      <c r="B44" s="22">
        <v>154.72</v>
      </c>
      <c r="C44" s="23">
        <v>4.4492450753768864</v>
      </c>
      <c r="D44" s="1">
        <f t="shared" si="5"/>
        <v>4.4967089740978068</v>
      </c>
      <c r="E44" s="1">
        <f t="shared" si="0"/>
        <v>0.64828632841660605</v>
      </c>
      <c r="F44" s="1">
        <f t="shared" si="1"/>
        <v>2.1895464567389267</v>
      </c>
      <c r="G44" s="1">
        <f t="shared" si="2"/>
        <v>4.6323972405316445</v>
      </c>
      <c r="H44" s="1">
        <f t="shared" si="3"/>
        <v>4.6323972405316445</v>
      </c>
      <c r="M44" s="1">
        <f t="shared" si="6"/>
        <v>487.32294723557243</v>
      </c>
      <c r="N44" s="1">
        <f t="shared" si="4"/>
        <v>487.32294723557243</v>
      </c>
      <c r="O44" s="1">
        <f t="shared" si="7"/>
        <v>-1.5935446507428765</v>
      </c>
    </row>
    <row r="45" spans="1:15" ht="15" x14ac:dyDescent="0.2">
      <c r="A45" s="21">
        <v>-57</v>
      </c>
      <c r="B45" s="22">
        <v>151.30000000000001</v>
      </c>
      <c r="C45" s="23">
        <v>4.6302151758793997</v>
      </c>
      <c r="D45" s="1">
        <f t="shared" si="5"/>
        <v>4.6323972405316445</v>
      </c>
      <c r="E45" s="1">
        <f t="shared" si="0"/>
        <v>0.66560117406884423</v>
      </c>
      <c r="F45" s="1">
        <f t="shared" si="1"/>
        <v>2.1798389280231869</v>
      </c>
      <c r="G45" s="1">
        <f t="shared" si="2"/>
        <v>4.7745659561826939</v>
      </c>
      <c r="H45" s="1">
        <f t="shared" si="3"/>
        <v>4.7745659561826939</v>
      </c>
      <c r="M45" s="1">
        <f t="shared" si="6"/>
        <v>491.17633725652917</v>
      </c>
      <c r="N45" s="1">
        <f t="shared" si="4"/>
        <v>491.17633725652917</v>
      </c>
      <c r="O45" s="1">
        <f t="shared" si="7"/>
        <v>-1.6329015570144771</v>
      </c>
    </row>
    <row r="46" spans="1:15" ht="15" x14ac:dyDescent="0.2">
      <c r="A46" s="21">
        <v>-56</v>
      </c>
      <c r="B46" s="22">
        <v>147.9</v>
      </c>
      <c r="C46" s="23">
        <v>4.7191703492462338</v>
      </c>
      <c r="D46" s="1">
        <f t="shared" si="5"/>
        <v>4.7745659561826939</v>
      </c>
      <c r="E46" s="1">
        <f t="shared" si="0"/>
        <v>0.67386565447843338</v>
      </c>
      <c r="F46" s="1">
        <f t="shared" si="1"/>
        <v>2.1699681739968923</v>
      </c>
      <c r="G46" s="1">
        <f t="shared" si="2"/>
        <v>4.9231993883278724</v>
      </c>
      <c r="H46" s="1">
        <f t="shared" si="3"/>
        <v>4.9231993883278724</v>
      </c>
      <c r="M46" s="1">
        <f t="shared" si="6"/>
        <v>495.0855035161091</v>
      </c>
      <c r="N46" s="1">
        <f t="shared" si="4"/>
        <v>495.0855035161091</v>
      </c>
      <c r="O46" s="1">
        <f t="shared" si="7"/>
        <v>-1.6738877920314772</v>
      </c>
    </row>
    <row r="47" spans="1:15" ht="15" x14ac:dyDescent="0.2">
      <c r="A47" s="21">
        <v>-55</v>
      </c>
      <c r="B47" s="22">
        <v>144.53</v>
      </c>
      <c r="C47" s="23">
        <v>4.8731360301507562</v>
      </c>
      <c r="D47" s="1">
        <f t="shared" si="5"/>
        <v>4.9231993883278724</v>
      </c>
      <c r="E47" s="1">
        <f t="shared" si="0"/>
        <v>0.68780853457425373</v>
      </c>
      <c r="F47" s="1">
        <f t="shared" si="1"/>
        <v>2.1599580026785188</v>
      </c>
      <c r="G47" s="1">
        <f t="shared" si="2"/>
        <v>5.0786973215347153</v>
      </c>
      <c r="H47" s="1">
        <f t="shared" si="3"/>
        <v>5.0786973215347153</v>
      </c>
      <c r="M47" s="1">
        <f t="shared" si="6"/>
        <v>499.08549082016259</v>
      </c>
      <c r="N47" s="1">
        <f t="shared" si="4"/>
        <v>499.08549082016259</v>
      </c>
      <c r="O47" s="1">
        <f t="shared" si="7"/>
        <v>-1.7115209973572076</v>
      </c>
    </row>
    <row r="48" spans="1:15" ht="15" x14ac:dyDescent="0.2">
      <c r="A48" s="21">
        <v>-54</v>
      </c>
      <c r="B48" s="22">
        <v>141.19</v>
      </c>
      <c r="C48" s="23">
        <v>4.9909058291457313</v>
      </c>
      <c r="D48" s="1">
        <f t="shared" si="5"/>
        <v>5.0786973215347153</v>
      </c>
      <c r="E48" s="1">
        <f t="shared" si="0"/>
        <v>0.69817937546255537</v>
      </c>
      <c r="F48" s="1">
        <f t="shared" si="1"/>
        <v>2.1498039382270222</v>
      </c>
      <c r="G48" s="1">
        <f t="shared" si="2"/>
        <v>5.2409857910930766</v>
      </c>
      <c r="H48" s="1">
        <f t="shared" si="3"/>
        <v>5.2409857910930766</v>
      </c>
      <c r="M48" s="1">
        <f t="shared" si="6"/>
        <v>503.13152684503183</v>
      </c>
      <c r="N48" s="1">
        <f t="shared" si="4"/>
        <v>503.13152684503183</v>
      </c>
      <c r="O48" s="1">
        <f t="shared" si="7"/>
        <v>-1.7504892542250905</v>
      </c>
    </row>
    <row r="49" spans="1:15" ht="15" x14ac:dyDescent="0.2">
      <c r="A49" s="21">
        <v>-53</v>
      </c>
      <c r="B49" s="22">
        <v>137.88999999999999</v>
      </c>
      <c r="C49" s="23">
        <v>5.1767634673366842</v>
      </c>
      <c r="D49" s="1">
        <f t="shared" si="5"/>
        <v>5.2409857910930766</v>
      </c>
      <c r="E49" s="1">
        <f t="shared" si="0"/>
        <v>0.71405832198837638</v>
      </c>
      <c r="F49" s="1">
        <f t="shared" si="1"/>
        <v>2.1395327715979393</v>
      </c>
      <c r="G49" s="1">
        <f t="shared" si="2"/>
        <v>5.4115132637655874</v>
      </c>
      <c r="H49" s="1">
        <f t="shared" si="3"/>
        <v>5.4115132637655874</v>
      </c>
      <c r="M49" s="1">
        <f t="shared" si="6"/>
        <v>507.35986596310511</v>
      </c>
      <c r="N49" s="1">
        <f t="shared" si="4"/>
        <v>507.35986596310511</v>
      </c>
      <c r="O49" s="1">
        <f t="shared" si="7"/>
        <v>-1.7857993770426432</v>
      </c>
    </row>
    <row r="50" spans="1:15" ht="15" x14ac:dyDescent="0.2">
      <c r="A50" s="21">
        <v>-52</v>
      </c>
      <c r="B50" s="22">
        <v>134.61000000000001</v>
      </c>
      <c r="C50" s="23">
        <v>5.3000587437185915</v>
      </c>
      <c r="D50" s="1">
        <f t="shared" si="5"/>
        <v>5.4115132637655874</v>
      </c>
      <c r="E50" s="1">
        <f t="shared" si="0"/>
        <v>0.72428068317276029</v>
      </c>
      <c r="F50" s="1">
        <f t="shared" si="1"/>
        <v>2.1290773242527368</v>
      </c>
      <c r="G50" s="1">
        <f t="shared" si="2"/>
        <v>5.5897401924432968</v>
      </c>
      <c r="H50" s="1">
        <f t="shared" si="3"/>
        <v>5.5897401924432968</v>
      </c>
      <c r="M50" s="1">
        <f t="shared" si="6"/>
        <v>511.60356013696281</v>
      </c>
      <c r="N50" s="1">
        <f t="shared" si="4"/>
        <v>511.60356013696281</v>
      </c>
      <c r="O50" s="1">
        <f t="shared" si="7"/>
        <v>-1.8334347831213913</v>
      </c>
    </row>
    <row r="51" spans="1:15" ht="15" x14ac:dyDescent="0.2">
      <c r="A51" s="21">
        <v>-51</v>
      </c>
      <c r="B51" s="22">
        <v>131.37</v>
      </c>
      <c r="C51" s="23">
        <v>5.5190479195979902</v>
      </c>
      <c r="D51" s="1">
        <f t="shared" si="5"/>
        <v>5.5897401924432968</v>
      </c>
      <c r="E51" s="1">
        <f t="shared" si="0"/>
        <v>0.74186416488001883</v>
      </c>
      <c r="F51" s="1">
        <f t="shared" si="1"/>
        <v>2.1184961999117879</v>
      </c>
      <c r="G51" s="1">
        <f t="shared" si="2"/>
        <v>5.7767123858170581</v>
      </c>
      <c r="H51" s="1">
        <f t="shared" si="3"/>
        <v>5.7767123858170581</v>
      </c>
      <c r="M51" s="1">
        <f t="shared" si="6"/>
        <v>515.99032222594337</v>
      </c>
      <c r="N51" s="1">
        <f t="shared" si="4"/>
        <v>515.99032222594337</v>
      </c>
      <c r="O51" s="1">
        <f t="shared" si="7"/>
        <v>-1.8716548130047286</v>
      </c>
    </row>
    <row r="52" spans="1:15" ht="15" x14ac:dyDescent="0.2">
      <c r="A52" s="21">
        <v>-50</v>
      </c>
      <c r="B52" s="22">
        <v>128.16</v>
      </c>
      <c r="C52" s="23">
        <v>5.6460251030150763</v>
      </c>
      <c r="D52" s="1">
        <f t="shared" si="5"/>
        <v>5.7767123858170581</v>
      </c>
      <c r="E52" s="1">
        <f t="shared" si="0"/>
        <v>0.7517428047490321</v>
      </c>
      <c r="F52" s="1">
        <f t="shared" si="1"/>
        <v>2.1077524987401626</v>
      </c>
      <c r="G52" s="1">
        <f t="shared" si="2"/>
        <v>5.9723804061968941</v>
      </c>
      <c r="H52" s="1">
        <f t="shared" si="3"/>
        <v>5.9723804061968941</v>
      </c>
      <c r="M52" s="1">
        <f t="shared" si="6"/>
        <v>520.43269442306678</v>
      </c>
      <c r="N52" s="1">
        <f t="shared" si="4"/>
        <v>520.43269442306678</v>
      </c>
      <c r="O52" s="1">
        <f t="shared" si="7"/>
        <v>-1.9171341103892139</v>
      </c>
    </row>
    <row r="53" spans="1:15" ht="15" x14ac:dyDescent="0.2">
      <c r="A53" s="21">
        <v>-49</v>
      </c>
      <c r="B53" s="22">
        <v>124.99</v>
      </c>
      <c r="C53" s="23">
        <v>5.8564269396984923</v>
      </c>
      <c r="D53" s="1">
        <f t="shared" si="5"/>
        <v>5.9723804061968941</v>
      </c>
      <c r="E53" s="1">
        <f t="shared" si="0"/>
        <v>0.76763272973005348</v>
      </c>
      <c r="F53" s="1">
        <f t="shared" si="1"/>
        <v>2.0968752680596876</v>
      </c>
      <c r="G53" s="1">
        <f t="shared" si="2"/>
        <v>6.1779389017635129</v>
      </c>
      <c r="H53" s="1">
        <f t="shared" si="3"/>
        <v>6.1779389017635129</v>
      </c>
      <c r="M53" s="1">
        <f t="shared" si="6"/>
        <v>525.02923663585727</v>
      </c>
      <c r="N53" s="1">
        <f t="shared" si="4"/>
        <v>525.02923663585727</v>
      </c>
      <c r="O53" s="1">
        <f t="shared" si="7"/>
        <v>-1.9584066318590243</v>
      </c>
    </row>
    <row r="54" spans="1:15" ht="15" x14ac:dyDescent="0.2">
      <c r="A54" s="21">
        <v>-48</v>
      </c>
      <c r="B54" s="22">
        <v>121.85</v>
      </c>
      <c r="C54" s="23">
        <v>6.0140746356783925</v>
      </c>
      <c r="D54" s="1">
        <f t="shared" si="5"/>
        <v>6.1779389017635129</v>
      </c>
      <c r="E54" s="1">
        <f t="shared" si="0"/>
        <v>0.77916881346555411</v>
      </c>
      <c r="F54" s="1">
        <f t="shared" si="1"/>
        <v>2.085825533520743</v>
      </c>
      <c r="G54" s="1">
        <f t="shared" si="2"/>
        <v>6.392639548208578</v>
      </c>
      <c r="H54" s="1">
        <f t="shared" si="3"/>
        <v>6.392639548208578</v>
      </c>
      <c r="M54" s="1">
        <f t="shared" si="6"/>
        <v>529.62729859191859</v>
      </c>
      <c r="N54" s="1">
        <f t="shared" si="4"/>
        <v>529.62729859191859</v>
      </c>
      <c r="O54" s="1">
        <f t="shared" si="7"/>
        <v>-2.0072888181375026</v>
      </c>
    </row>
    <row r="55" spans="1:15" ht="15" x14ac:dyDescent="0.2">
      <c r="A55" s="21">
        <v>-47</v>
      </c>
      <c r="B55" s="22">
        <v>118.76</v>
      </c>
      <c r="C55" s="23">
        <v>6.2594421658291459</v>
      </c>
      <c r="D55" s="1">
        <f t="shared" si="5"/>
        <v>6.392639548208578</v>
      </c>
      <c r="E55" s="1">
        <f t="shared" si="0"/>
        <v>0.79653563111824854</v>
      </c>
      <c r="F55" s="1">
        <f t="shared" si="1"/>
        <v>2.0746701889240069</v>
      </c>
      <c r="G55" s="1">
        <f t="shared" si="2"/>
        <v>6.6184790897985417</v>
      </c>
      <c r="H55" s="1">
        <f t="shared" si="3"/>
        <v>6.6184790897985417</v>
      </c>
      <c r="M55" s="1">
        <f t="shared" si="6"/>
        <v>534.43267285281877</v>
      </c>
      <c r="N55" s="1">
        <f t="shared" si="4"/>
        <v>534.43267285281877</v>
      </c>
      <c r="O55" s="1">
        <f t="shared" si="7"/>
        <v>-2.0451100387477399</v>
      </c>
    </row>
    <row r="56" spans="1:15" ht="15" x14ac:dyDescent="0.2">
      <c r="A56" s="21">
        <v>-46</v>
      </c>
      <c r="B56" s="22">
        <v>115.7</v>
      </c>
      <c r="C56" s="23">
        <v>6.4146366809045228</v>
      </c>
      <c r="D56" s="1">
        <f t="shared" si="5"/>
        <v>6.6184790897985417</v>
      </c>
      <c r="E56" s="1">
        <f t="shared" si="0"/>
        <v>0.80717206336929181</v>
      </c>
      <c r="F56" s="1">
        <f t="shared" si="1"/>
        <v>2.0633333589517497</v>
      </c>
      <c r="G56" s="1">
        <f t="shared" si="2"/>
        <v>6.854629956172821</v>
      </c>
      <c r="H56" s="1">
        <f t="shared" si="3"/>
        <v>6.854629956172821</v>
      </c>
      <c r="M56" s="1">
        <f t="shared" si="6"/>
        <v>539.23985672834749</v>
      </c>
      <c r="N56" s="1">
        <f t="shared" si="4"/>
        <v>539.23985672834749</v>
      </c>
      <c r="O56" s="1">
        <f t="shared" si="7"/>
        <v>-2.0975167665888841</v>
      </c>
    </row>
    <row r="57" spans="1:15" ht="15" x14ac:dyDescent="0.2">
      <c r="A57" s="21">
        <v>-45</v>
      </c>
      <c r="B57" s="22">
        <v>112.69</v>
      </c>
      <c r="C57" s="23">
        <v>6.6722722512562811</v>
      </c>
      <c r="D57" s="1">
        <f t="shared" si="5"/>
        <v>6.854629956172821</v>
      </c>
      <c r="E57" s="1">
        <f t="shared" si="0"/>
        <v>0.82427375867375041</v>
      </c>
      <c r="F57" s="1">
        <f t="shared" si="1"/>
        <v>2.0518853788898719</v>
      </c>
      <c r="G57" s="1">
        <f t="shared" si="2"/>
        <v>7.1025034921376458</v>
      </c>
      <c r="H57" s="1">
        <f t="shared" si="3"/>
        <v>7.1025034921376458</v>
      </c>
      <c r="M57" s="1">
        <f t="shared" si="6"/>
        <v>544.20364452322553</v>
      </c>
      <c r="N57" s="1">
        <f t="shared" si="4"/>
        <v>544.20364452322553</v>
      </c>
      <c r="O57" s="1">
        <f t="shared" si="7"/>
        <v>-2.1378535511334409</v>
      </c>
    </row>
    <row r="58" spans="1:15" ht="15" x14ac:dyDescent="0.2">
      <c r="A58" s="21">
        <v>-44</v>
      </c>
      <c r="B58" s="22">
        <v>109.72</v>
      </c>
      <c r="C58" s="23">
        <v>6.8630467336683436</v>
      </c>
      <c r="D58" s="1">
        <f t="shared" si="5"/>
        <v>7.1025034921376458</v>
      </c>
      <c r="E58" s="1">
        <f t="shared" si="0"/>
        <v>0.83651695621329669</v>
      </c>
      <c r="F58" s="1">
        <f t="shared" si="1"/>
        <v>2.0402857989324916</v>
      </c>
      <c r="G58" s="1">
        <f t="shared" si="2"/>
        <v>7.3619320126790404</v>
      </c>
      <c r="H58" s="1">
        <f t="shared" si="3"/>
        <v>7.3619320126790404</v>
      </c>
      <c r="M58" s="1">
        <f t="shared" si="6"/>
        <v>549.21477541407523</v>
      </c>
      <c r="N58" s="1">
        <f t="shared" si="4"/>
        <v>549.21477541407523</v>
      </c>
      <c r="O58" s="1">
        <f t="shared" si="7"/>
        <v>-2.1864938077656704</v>
      </c>
    </row>
    <row r="59" spans="1:15" ht="15" x14ac:dyDescent="0.2">
      <c r="A59" s="21">
        <v>-43</v>
      </c>
      <c r="B59" s="22">
        <v>106.8</v>
      </c>
      <c r="C59" s="23">
        <v>7.1642503015075372</v>
      </c>
      <c r="D59" s="1">
        <f t="shared" si="5"/>
        <v>7.3619320126790404</v>
      </c>
      <c r="E59" s="1">
        <f t="shared" si="0"/>
        <v>0.8551707506365942</v>
      </c>
      <c r="F59" s="1">
        <f t="shared" si="1"/>
        <v>2.0285712526925375</v>
      </c>
      <c r="G59" s="1">
        <f t="shared" si="2"/>
        <v>7.6345196085688132</v>
      </c>
      <c r="H59" s="1">
        <f t="shared" si="3"/>
        <v>7.6345196085688132</v>
      </c>
      <c r="M59" s="1">
        <f t="shared" si="6"/>
        <v>554.3927965459394</v>
      </c>
      <c r="N59" s="1">
        <f t="shared" si="4"/>
        <v>554.3927965459394</v>
      </c>
      <c r="O59" s="1">
        <f t="shared" si="7"/>
        <v>-2.229279725702098</v>
      </c>
    </row>
    <row r="60" spans="1:15" ht="15" x14ac:dyDescent="0.2">
      <c r="A60" s="21">
        <v>-42</v>
      </c>
      <c r="B60" s="22">
        <v>103.92</v>
      </c>
      <c r="C60" s="23">
        <v>7.347047788944721</v>
      </c>
      <c r="D60" s="1">
        <f t="shared" si="5"/>
        <v>7.6345196085688132</v>
      </c>
      <c r="E60" s="1">
        <f t="shared" si="0"/>
        <v>0.86611286472629967</v>
      </c>
      <c r="F60" s="1">
        <f t="shared" si="1"/>
        <v>2.0166991380649715</v>
      </c>
      <c r="G60" s="1">
        <f t="shared" si="2"/>
        <v>7.9200818003886848</v>
      </c>
      <c r="H60" s="1">
        <f t="shared" si="3"/>
        <v>7.9200818003886848</v>
      </c>
      <c r="M60" s="1">
        <f t="shared" si="6"/>
        <v>559.62024369700816</v>
      </c>
      <c r="N60" s="1">
        <f t="shared" si="4"/>
        <v>559.62024369700816</v>
      </c>
      <c r="O60" s="1">
        <f t="shared" si="7"/>
        <v>-2.28098355851193</v>
      </c>
    </row>
    <row r="61" spans="1:15" ht="15" x14ac:dyDescent="0.2">
      <c r="A61" s="21">
        <v>-41</v>
      </c>
      <c r="B61" s="22">
        <v>101.09</v>
      </c>
      <c r="C61" s="23">
        <v>7.6801029145728625</v>
      </c>
      <c r="D61" s="1">
        <f t="shared" si="5"/>
        <v>7.9200818003886848</v>
      </c>
      <c r="E61" s="1">
        <f t="shared" si="0"/>
        <v>0.88536703968406916</v>
      </c>
      <c r="F61" s="1">
        <f t="shared" si="1"/>
        <v>2.0047081965443363</v>
      </c>
      <c r="G61" s="1">
        <f t="shared" si="2"/>
        <v>8.2204461699845446</v>
      </c>
      <c r="H61" s="1">
        <f t="shared" si="3"/>
        <v>8.2204461699845446</v>
      </c>
      <c r="M61" s="1">
        <f t="shared" si="6"/>
        <v>565.02569405511019</v>
      </c>
      <c r="N61" s="1">
        <f t="shared" si="4"/>
        <v>565.02569405511019</v>
      </c>
      <c r="O61" s="1">
        <f t="shared" si="7"/>
        <v>-2.3263862661056245</v>
      </c>
    </row>
    <row r="62" spans="1:15" ht="15" x14ac:dyDescent="0.2">
      <c r="A62" s="21">
        <v>-40</v>
      </c>
      <c r="B62" s="22">
        <v>98.3</v>
      </c>
      <c r="C62" s="23">
        <v>7.9027757286432108</v>
      </c>
      <c r="D62" s="1">
        <f t="shared" si="5"/>
        <v>8.2204461699845446</v>
      </c>
      <c r="E62" s="1">
        <f t="shared" si="0"/>
        <v>0.89777965735429055</v>
      </c>
      <c r="F62" s="1">
        <f t="shared" si="1"/>
        <v>1.9925535178321356</v>
      </c>
      <c r="G62" s="1">
        <f t="shared" si="2"/>
        <v>8.5342204904296661</v>
      </c>
      <c r="H62" s="1">
        <f t="shared" si="3"/>
        <v>8.5342204904296661</v>
      </c>
      <c r="M62" s="1">
        <f t="shared" si="6"/>
        <v>570.40324567480206</v>
      </c>
      <c r="N62" s="1">
        <f t="shared" si="4"/>
        <v>570.40324567480206</v>
      </c>
      <c r="O62" s="1">
        <f t="shared" si="7"/>
        <v>-2.3810475168298928</v>
      </c>
    </row>
    <row r="63" spans="1:15" ht="15" x14ac:dyDescent="0.2">
      <c r="A63" s="21">
        <v>-39</v>
      </c>
      <c r="B63" s="22">
        <v>95.57</v>
      </c>
      <c r="C63" s="23">
        <v>8.2720683417085468</v>
      </c>
      <c r="D63" s="1">
        <f t="shared" si="5"/>
        <v>8.5342204904296661</v>
      </c>
      <c r="E63" s="1">
        <f t="shared" si="0"/>
        <v>0.91761411379439095</v>
      </c>
      <c r="F63" s="1">
        <f t="shared" si="1"/>
        <v>1.9803215860087564</v>
      </c>
      <c r="G63" s="1">
        <f t="shared" si="2"/>
        <v>8.8632469088766523</v>
      </c>
      <c r="H63" s="1">
        <f t="shared" si="3"/>
        <v>8.8632469088766523</v>
      </c>
      <c r="M63" s="1">
        <f t="shared" si="6"/>
        <v>575.9423909606636</v>
      </c>
      <c r="N63" s="1">
        <f t="shared" si="4"/>
        <v>575.9423909606636</v>
      </c>
      <c r="O63" s="1">
        <f t="shared" si="7"/>
        <v>-2.4196664061233224</v>
      </c>
    </row>
    <row r="64" spans="1:15" ht="15" x14ac:dyDescent="0.2">
      <c r="A64" s="21">
        <v>-38</v>
      </c>
      <c r="B64" s="22">
        <v>92.89</v>
      </c>
      <c r="C64" s="23">
        <v>8.5156068844221178</v>
      </c>
      <c r="D64" s="1">
        <f t="shared" si="5"/>
        <v>8.8632469088766523</v>
      </c>
      <c r="E64" s="1">
        <f t="shared" si="0"/>
        <v>0.93021560440239148</v>
      </c>
      <c r="F64" s="1">
        <f t="shared" si="1"/>
        <v>1.9679689628786923</v>
      </c>
      <c r="G64" s="1">
        <f t="shared" si="2"/>
        <v>9.2083704114560252</v>
      </c>
      <c r="H64" s="1">
        <f t="shared" si="3"/>
        <v>9.2083704114560252</v>
      </c>
      <c r="M64" s="1">
        <f t="shared" si="6"/>
        <v>581.58922880579678</v>
      </c>
      <c r="N64" s="1">
        <f t="shared" si="4"/>
        <v>581.58922880579678</v>
      </c>
      <c r="O64" s="1">
        <f t="shared" si="7"/>
        <v>-2.4678432702702096</v>
      </c>
    </row>
    <row r="65" spans="1:15" ht="15" x14ac:dyDescent="0.2">
      <c r="A65" s="21">
        <v>-37</v>
      </c>
      <c r="B65" s="22">
        <v>90.26</v>
      </c>
      <c r="C65" s="23">
        <v>8.8676822110552802</v>
      </c>
      <c r="D65" s="1">
        <f t="shared" si="5"/>
        <v>9.2083704114560252</v>
      </c>
      <c r="E65" s="1">
        <f t="shared" si="0"/>
        <v>0.94781012101686879</v>
      </c>
      <c r="F65" s="1">
        <f t="shared" si="1"/>
        <v>1.9554953291841271</v>
      </c>
      <c r="G65" s="1">
        <f t="shared" si="2"/>
        <v>9.5690313034666339</v>
      </c>
      <c r="H65" s="1">
        <f t="shared" si="3"/>
        <v>9.5690313034666339</v>
      </c>
      <c r="M65" s="1">
        <f t="shared" si="6"/>
        <v>587.25661244950174</v>
      </c>
      <c r="N65" s="1">
        <f t="shared" si="4"/>
        <v>587.25661244950174</v>
      </c>
      <c r="O65" s="1">
        <f t="shared" si="7"/>
        <v>-2.5166552328117184</v>
      </c>
    </row>
    <row r="66" spans="1:15" ht="15" x14ac:dyDescent="0.2">
      <c r="A66" s="21">
        <v>-36</v>
      </c>
      <c r="B66" s="22">
        <v>87.69</v>
      </c>
      <c r="C66" s="23">
        <v>9.1369767336683463</v>
      </c>
      <c r="D66" s="1">
        <f t="shared" si="5"/>
        <v>9.5690313034666339</v>
      </c>
      <c r="E66" s="1">
        <f t="shared" si="0"/>
        <v>0.9608025190288414</v>
      </c>
      <c r="F66" s="1">
        <f t="shared" si="1"/>
        <v>1.9429500700770987</v>
      </c>
      <c r="G66" s="1">
        <f t="shared" si="2"/>
        <v>9.9474170810018236</v>
      </c>
      <c r="H66" s="1">
        <f t="shared" si="3"/>
        <v>9.9474170810018236</v>
      </c>
      <c r="M66" s="1">
        <f t="shared" si="6"/>
        <v>593.0960188515304</v>
      </c>
      <c r="N66" s="1">
        <f t="shared" si="4"/>
        <v>593.0960188515304</v>
      </c>
      <c r="O66" s="1">
        <f t="shared" si="7"/>
        <v>-2.5564861898174795</v>
      </c>
    </row>
    <row r="67" spans="1:15" ht="15" x14ac:dyDescent="0.2">
      <c r="A67" s="21">
        <v>-35</v>
      </c>
      <c r="B67" s="22">
        <v>85.17</v>
      </c>
      <c r="C67" s="23">
        <v>9.5455264824120576</v>
      </c>
      <c r="D67" s="1">
        <f t="shared" si="5"/>
        <v>9.9474170810018236</v>
      </c>
      <c r="E67" s="1">
        <f t="shared" ref="E67:E130" si="8">LOG(C67)</f>
        <v>0.97979988685233843</v>
      </c>
      <c r="F67" s="1">
        <f t="shared" ref="F67:F130" si="9">LOG(B67)</f>
        <v>1.9302866472455196</v>
      </c>
      <c r="G67" s="1">
        <f t="shared" ref="G67:G130" si="10">D67*(B67/B68)^$K$3</f>
        <v>10.3428303417896</v>
      </c>
      <c r="H67" s="1">
        <f t="shared" ref="H67:H97" si="11">G67</f>
        <v>10.3428303417896</v>
      </c>
      <c r="M67" s="1">
        <f t="shared" si="6"/>
        <v>598.95012399070345</v>
      </c>
      <c r="N67" s="1">
        <f t="shared" ref="N67:N97" si="12">M67</f>
        <v>598.95012399070345</v>
      </c>
      <c r="O67" s="1">
        <f t="shared" si="7"/>
        <v>-2.6063932461309753</v>
      </c>
    </row>
    <row r="68" spans="1:15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13">G67</f>
        <v>10.3428303417896</v>
      </c>
      <c r="E68" s="1">
        <f t="shared" si="8"/>
        <v>0.99285821652452322</v>
      </c>
      <c r="F68" s="1">
        <f t="shared" si="9"/>
        <v>1.9175580208254361</v>
      </c>
      <c r="G68" s="1">
        <f t="shared" si="10"/>
        <v>10.755929972671769</v>
      </c>
      <c r="H68" s="1">
        <f t="shared" si="11"/>
        <v>10.755929972671769</v>
      </c>
      <c r="M68" s="1">
        <f t="shared" ref="M68:M131" si="14">1/(G67*B67/(M67*(B68)*G68))</f>
        <v>604.88191219271948</v>
      </c>
      <c r="N68" s="1">
        <f t="shared" si="12"/>
        <v>604.88191219271948</v>
      </c>
      <c r="O68" s="1">
        <f t="shared" ref="O68:O131" si="15">(H68*100000)*((B68/1000000)-(B67/1000000))</f>
        <v>-2.6459587732772554</v>
      </c>
    </row>
    <row r="69" spans="1:15" ht="15" x14ac:dyDescent="0.2">
      <c r="A69" s="21">
        <v>-33</v>
      </c>
      <c r="B69" s="22">
        <v>80.31</v>
      </c>
      <c r="C69" s="23">
        <v>10.250324723618084</v>
      </c>
      <c r="D69" s="1">
        <f t="shared" si="13"/>
        <v>10.755929972671769</v>
      </c>
      <c r="E69" s="1">
        <f t="shared" si="8"/>
        <v>1.0107376237763246</v>
      </c>
      <c r="F69" s="1">
        <f t="shared" si="9"/>
        <v>1.9047696259065952</v>
      </c>
      <c r="G69" s="1">
        <f t="shared" si="10"/>
        <v>11.189277224332763</v>
      </c>
      <c r="H69" s="1">
        <f t="shared" si="11"/>
        <v>11.189277224332763</v>
      </c>
      <c r="M69" s="1">
        <f t="shared" si="14"/>
        <v>610.9930511501251</v>
      </c>
      <c r="N69" s="1">
        <f t="shared" si="12"/>
        <v>610.9930511501251</v>
      </c>
      <c r="O69" s="1">
        <f t="shared" si="15"/>
        <v>-2.6854265338398524</v>
      </c>
    </row>
    <row r="70" spans="1:15" ht="15" x14ac:dyDescent="0.2">
      <c r="A70" s="21">
        <v>-32</v>
      </c>
      <c r="B70" s="22">
        <v>77.959999999999994</v>
      </c>
      <c r="C70" s="23">
        <v>10.577285025125622</v>
      </c>
      <c r="D70" s="1">
        <f t="shared" si="13"/>
        <v>11.189277224332763</v>
      </c>
      <c r="E70" s="1">
        <f t="shared" si="8"/>
        <v>1.0243742074043778</v>
      </c>
      <c r="F70" s="1">
        <f t="shared" si="9"/>
        <v>1.8918718304455837</v>
      </c>
      <c r="G70" s="1">
        <f t="shared" si="10"/>
        <v>11.641876887741308</v>
      </c>
      <c r="H70" s="1">
        <f t="shared" si="11"/>
        <v>11.641876887741308</v>
      </c>
      <c r="M70" s="1">
        <f t="shared" si="14"/>
        <v>617.1055380262776</v>
      </c>
      <c r="N70" s="1">
        <f t="shared" si="12"/>
        <v>617.1055380262776</v>
      </c>
      <c r="O70" s="1">
        <f t="shared" si="15"/>
        <v>-2.7358410686192265</v>
      </c>
    </row>
    <row r="71" spans="1:15" ht="15" x14ac:dyDescent="0.2">
      <c r="A71" s="21">
        <v>-31</v>
      </c>
      <c r="B71" s="22">
        <v>75.67</v>
      </c>
      <c r="C71" s="23">
        <v>11.052092311557779</v>
      </c>
      <c r="D71" s="1">
        <f t="shared" si="13"/>
        <v>11.641876887741308</v>
      </c>
      <c r="E71" s="1">
        <f t="shared" si="8"/>
        <v>1.0434445036632878</v>
      </c>
      <c r="F71" s="1">
        <f t="shared" si="9"/>
        <v>1.8789237339675673</v>
      </c>
      <c r="G71" s="1">
        <f t="shared" si="10"/>
        <v>12.112184408009965</v>
      </c>
      <c r="H71" s="1">
        <f t="shared" si="11"/>
        <v>12.112184408009965</v>
      </c>
      <c r="M71" s="1">
        <f t="shared" si="14"/>
        <v>623.17614369336013</v>
      </c>
      <c r="N71" s="1">
        <f t="shared" si="12"/>
        <v>623.17614369336013</v>
      </c>
      <c r="O71" s="1">
        <f t="shared" si="15"/>
        <v>-2.773690229434274</v>
      </c>
    </row>
    <row r="72" spans="1:15" ht="15" x14ac:dyDescent="0.2">
      <c r="A72" s="21">
        <v>-30</v>
      </c>
      <c r="B72" s="22">
        <v>73.45</v>
      </c>
      <c r="C72" s="23">
        <v>11.384573718592971</v>
      </c>
      <c r="D72" s="1">
        <f t="shared" si="13"/>
        <v>12.112184408009965</v>
      </c>
      <c r="E72" s="1">
        <f t="shared" si="8"/>
        <v>1.0563167736311105</v>
      </c>
      <c r="F72" s="1">
        <f t="shared" si="9"/>
        <v>1.8659918001262754</v>
      </c>
      <c r="G72" s="1">
        <f t="shared" si="10"/>
        <v>12.602697466322438</v>
      </c>
      <c r="H72" s="1">
        <f t="shared" si="11"/>
        <v>12.602697466322438</v>
      </c>
      <c r="M72" s="1">
        <f t="shared" si="14"/>
        <v>629.39012141236674</v>
      </c>
      <c r="N72" s="1">
        <f t="shared" si="12"/>
        <v>629.39012141236674</v>
      </c>
      <c r="O72" s="1">
        <f t="shared" si="15"/>
        <v>-2.797798837523584</v>
      </c>
    </row>
    <row r="73" spans="1:15" ht="15" x14ac:dyDescent="0.2">
      <c r="A73" s="21">
        <v>-29</v>
      </c>
      <c r="B73" s="22">
        <v>71.290000000000006</v>
      </c>
      <c r="C73" s="23">
        <v>11.896761909547731</v>
      </c>
      <c r="D73" s="1">
        <f t="shared" si="13"/>
        <v>12.602697466322438</v>
      </c>
      <c r="E73" s="1">
        <f t="shared" si="8"/>
        <v>1.0754287701168144</v>
      </c>
      <c r="F73" s="1">
        <f t="shared" si="9"/>
        <v>1.8530286147129897</v>
      </c>
      <c r="G73" s="1">
        <f t="shared" si="10"/>
        <v>13.113962541026572</v>
      </c>
      <c r="H73" s="1">
        <f t="shared" si="11"/>
        <v>13.113962541026572</v>
      </c>
      <c r="M73" s="1">
        <f t="shared" si="14"/>
        <v>635.66333870091194</v>
      </c>
      <c r="N73" s="1">
        <f t="shared" si="12"/>
        <v>635.66333870091194</v>
      </c>
      <c r="O73" s="1">
        <f t="shared" si="15"/>
        <v>-2.83261590886173</v>
      </c>
    </row>
    <row r="74" spans="1:15" ht="15" x14ac:dyDescent="0.2">
      <c r="A74" s="21">
        <v>-28</v>
      </c>
      <c r="B74" s="22">
        <v>69.19</v>
      </c>
      <c r="C74" s="23">
        <v>12.27463904522612</v>
      </c>
      <c r="D74" s="1">
        <f t="shared" si="13"/>
        <v>13.113962541026572</v>
      </c>
      <c r="E74" s="1">
        <f t="shared" si="8"/>
        <v>1.0890087298808402</v>
      </c>
      <c r="F74" s="1">
        <f t="shared" si="9"/>
        <v>1.840043330603494</v>
      </c>
      <c r="G74" s="1">
        <f t="shared" si="10"/>
        <v>13.646471291215532</v>
      </c>
      <c r="H74" s="1">
        <f t="shared" si="11"/>
        <v>13.646471291215532</v>
      </c>
      <c r="M74" s="1">
        <f t="shared" si="14"/>
        <v>641.99006547066324</v>
      </c>
      <c r="N74" s="1">
        <f t="shared" si="12"/>
        <v>641.99006547066324</v>
      </c>
      <c r="O74" s="1">
        <f t="shared" si="15"/>
        <v>-2.8657589711552758</v>
      </c>
    </row>
    <row r="75" spans="1:15" ht="15" x14ac:dyDescent="0.2">
      <c r="A75" s="21">
        <v>-27</v>
      </c>
      <c r="B75" s="22">
        <v>67.150000000000006</v>
      </c>
      <c r="C75" s="23">
        <v>12.815663668341706</v>
      </c>
      <c r="D75" s="1">
        <f t="shared" si="13"/>
        <v>13.646471291215532</v>
      </c>
      <c r="E75" s="1">
        <f t="shared" si="8"/>
        <v>1.1077411013540868</v>
      </c>
      <c r="F75" s="1">
        <f t="shared" si="9"/>
        <v>1.8270460170047342</v>
      </c>
      <c r="G75" s="1">
        <f t="shared" si="10"/>
        <v>14.197748371699394</v>
      </c>
      <c r="H75" s="1">
        <f t="shared" si="11"/>
        <v>14.197748371699394</v>
      </c>
      <c r="M75" s="1">
        <f t="shared" si="14"/>
        <v>648.23145783874463</v>
      </c>
      <c r="N75" s="1">
        <f t="shared" si="12"/>
        <v>648.23145783874463</v>
      </c>
      <c r="O75" s="1">
        <f t="shared" si="15"/>
        <v>-2.8963406678266583</v>
      </c>
    </row>
    <row r="76" spans="1:15" ht="15" x14ac:dyDescent="0.2">
      <c r="A76" s="21">
        <v>-26</v>
      </c>
      <c r="B76" s="22">
        <v>65.180000000000007</v>
      </c>
      <c r="C76" s="23">
        <v>13.227259396984929</v>
      </c>
      <c r="D76" s="1">
        <f t="shared" si="13"/>
        <v>14.197748371699394</v>
      </c>
      <c r="E76" s="1">
        <f t="shared" si="8"/>
        <v>1.1214698704866779</v>
      </c>
      <c r="F76" s="1">
        <f t="shared" si="9"/>
        <v>1.8141143561291255</v>
      </c>
      <c r="G76" s="1">
        <f t="shared" si="10"/>
        <v>14.767506230341406</v>
      </c>
      <c r="H76" s="1">
        <f t="shared" si="11"/>
        <v>14.767506230341406</v>
      </c>
      <c r="M76" s="1">
        <f t="shared" si="14"/>
        <v>654.46455397441935</v>
      </c>
      <c r="N76" s="1">
        <f t="shared" si="12"/>
        <v>654.46455397441935</v>
      </c>
      <c r="O76" s="1">
        <f t="shared" si="15"/>
        <v>-2.9091987273772517</v>
      </c>
    </row>
    <row r="77" spans="1:15" ht="15" x14ac:dyDescent="0.2">
      <c r="A77" s="21">
        <v>-25</v>
      </c>
      <c r="B77" s="22">
        <v>63.28</v>
      </c>
      <c r="C77" s="23">
        <v>13.795293065326625</v>
      </c>
      <c r="D77" s="1">
        <f t="shared" si="13"/>
        <v>14.767506230341406</v>
      </c>
      <c r="E77" s="1">
        <f t="shared" si="8"/>
        <v>1.1397309310060166</v>
      </c>
      <c r="F77" s="1">
        <f t="shared" si="9"/>
        <v>1.8012664704896202</v>
      </c>
      <c r="G77" s="1">
        <f t="shared" si="10"/>
        <v>15.35859410855052</v>
      </c>
      <c r="H77" s="1">
        <f t="shared" si="11"/>
        <v>15.35859410855052</v>
      </c>
      <c r="M77" s="1">
        <f t="shared" si="14"/>
        <v>660.81903551689516</v>
      </c>
      <c r="N77" s="1">
        <f t="shared" si="12"/>
        <v>660.81903551689516</v>
      </c>
      <c r="O77" s="1">
        <f t="shared" si="15"/>
        <v>-2.9181328806246074</v>
      </c>
    </row>
    <row r="78" spans="1:15" ht="15" x14ac:dyDescent="0.2">
      <c r="A78" s="21">
        <v>-24</v>
      </c>
      <c r="B78" s="22">
        <v>61.44</v>
      </c>
      <c r="C78" s="23">
        <v>14.235720954773868</v>
      </c>
      <c r="D78" s="1">
        <f t="shared" si="13"/>
        <v>15.35859410855052</v>
      </c>
      <c r="E78" s="1">
        <f t="shared" si="8"/>
        <v>1.1533794664778008</v>
      </c>
      <c r="F78" s="1">
        <f t="shared" si="9"/>
        <v>1.7884512070234555</v>
      </c>
      <c r="G78" s="1">
        <f t="shared" si="10"/>
        <v>15.967467400814385</v>
      </c>
      <c r="H78" s="1">
        <f t="shared" si="11"/>
        <v>15.967467400814385</v>
      </c>
      <c r="M78" s="1">
        <f t="shared" si="14"/>
        <v>667.03996700191328</v>
      </c>
      <c r="N78" s="1">
        <f t="shared" si="12"/>
        <v>667.03996700191328</v>
      </c>
      <c r="O78" s="1">
        <f t="shared" si="15"/>
        <v>-2.9380140017498619</v>
      </c>
    </row>
    <row r="79" spans="1:15" ht="15" x14ac:dyDescent="0.2">
      <c r="A79" s="21">
        <v>-23</v>
      </c>
      <c r="B79" s="22">
        <v>59.67</v>
      </c>
      <c r="C79" s="23">
        <v>14.841786281407034</v>
      </c>
      <c r="D79" s="1">
        <f t="shared" si="13"/>
        <v>15.967467400814385</v>
      </c>
      <c r="E79" s="1">
        <f t="shared" si="8"/>
        <v>1.1714861735489615</v>
      </c>
      <c r="F79" s="1">
        <f t="shared" si="9"/>
        <v>1.775756037844098</v>
      </c>
      <c r="G79" s="1">
        <f t="shared" si="10"/>
        <v>16.593239398849029</v>
      </c>
      <c r="H79" s="1">
        <f t="shared" si="11"/>
        <v>16.593239398849029</v>
      </c>
      <c r="M79" s="1">
        <f t="shared" si="14"/>
        <v>673.21196789481087</v>
      </c>
      <c r="N79" s="1">
        <f t="shared" si="12"/>
        <v>673.21196789481087</v>
      </c>
      <c r="O79" s="1">
        <f t="shared" si="15"/>
        <v>-2.937003373596264</v>
      </c>
    </row>
    <row r="80" spans="1:15" ht="15" x14ac:dyDescent="0.2">
      <c r="A80" s="21">
        <v>-22</v>
      </c>
      <c r="B80" s="22">
        <v>57.97</v>
      </c>
      <c r="C80" s="23">
        <v>15.27055713567839</v>
      </c>
      <c r="D80" s="1">
        <f t="shared" si="13"/>
        <v>16.593239398849029</v>
      </c>
      <c r="E80" s="1">
        <f t="shared" si="8"/>
        <v>1.1838548822782191</v>
      </c>
      <c r="F80" s="1">
        <f t="shared" si="9"/>
        <v>1.7632033003707717</v>
      </c>
      <c r="G80" s="1">
        <f t="shared" si="10"/>
        <v>17.234757130756179</v>
      </c>
      <c r="H80" s="1">
        <f t="shared" si="11"/>
        <v>17.234757130756179</v>
      </c>
      <c r="M80" s="1">
        <f t="shared" si="14"/>
        <v>679.31793264406474</v>
      </c>
      <c r="N80" s="1">
        <f t="shared" si="12"/>
        <v>679.31793264406474</v>
      </c>
      <c r="O80" s="1">
        <f t="shared" si="15"/>
        <v>-2.9299087122285634</v>
      </c>
    </row>
    <row r="81" spans="1:15" ht="15" x14ac:dyDescent="0.2">
      <c r="A81" s="21">
        <v>-21</v>
      </c>
      <c r="B81" s="22">
        <v>56.34</v>
      </c>
      <c r="C81" s="23">
        <v>15.963645075376878</v>
      </c>
      <c r="D81" s="1">
        <f t="shared" si="13"/>
        <v>17.234757130756179</v>
      </c>
      <c r="E81" s="1">
        <f t="shared" si="8"/>
        <v>1.2031320634167437</v>
      </c>
      <c r="F81" s="1">
        <f t="shared" si="9"/>
        <v>1.7508168426497546</v>
      </c>
      <c r="G81" s="1">
        <f t="shared" si="10"/>
        <v>17.890573864489539</v>
      </c>
      <c r="H81" s="1">
        <f t="shared" si="11"/>
        <v>17.890573864489539</v>
      </c>
      <c r="M81" s="1">
        <f t="shared" si="14"/>
        <v>685.33943961520356</v>
      </c>
      <c r="N81" s="1">
        <f t="shared" si="12"/>
        <v>685.33943961520356</v>
      </c>
      <c r="O81" s="1">
        <f t="shared" si="15"/>
        <v>-2.9161635399117762</v>
      </c>
    </row>
    <row r="82" spans="1:15" ht="15" x14ac:dyDescent="0.2">
      <c r="A82" s="21">
        <v>-20</v>
      </c>
      <c r="B82" s="22">
        <v>54.78</v>
      </c>
      <c r="C82" s="23">
        <v>16.413139296482413</v>
      </c>
      <c r="D82" s="1">
        <f t="shared" si="13"/>
        <v>17.890573864489539</v>
      </c>
      <c r="E82" s="1">
        <f t="shared" si="8"/>
        <v>1.2151916553215971</v>
      </c>
      <c r="F82" s="1">
        <f t="shared" si="9"/>
        <v>1.7386220279179425</v>
      </c>
      <c r="G82" s="1">
        <f t="shared" si="10"/>
        <v>18.558922601873174</v>
      </c>
      <c r="H82" s="1">
        <f t="shared" si="11"/>
        <v>18.558922601873174</v>
      </c>
      <c r="M82" s="1">
        <f t="shared" si="14"/>
        <v>691.25677301935377</v>
      </c>
      <c r="N82" s="1">
        <f t="shared" si="12"/>
        <v>691.25677301935377</v>
      </c>
      <c r="O82" s="1">
        <f t="shared" si="15"/>
        <v>-2.8951919258922252</v>
      </c>
    </row>
    <row r="83" spans="1:15" ht="15" x14ac:dyDescent="0.2">
      <c r="A83" s="21">
        <v>-19</v>
      </c>
      <c r="B83" s="22">
        <v>53.29</v>
      </c>
      <c r="C83" s="23">
        <v>17.100526984924631</v>
      </c>
      <c r="D83" s="1">
        <f t="shared" si="13"/>
        <v>18.558922601873174</v>
      </c>
      <c r="E83" s="1">
        <f t="shared" si="8"/>
        <v>1.2330094942002414</v>
      </c>
      <c r="F83" s="1">
        <f t="shared" si="9"/>
        <v>1.7266457202409118</v>
      </c>
      <c r="G83" s="1">
        <f t="shared" si="10"/>
        <v>19.23769161813993</v>
      </c>
      <c r="H83" s="1">
        <f t="shared" si="11"/>
        <v>19.23769161813993</v>
      </c>
      <c r="M83" s="1">
        <f t="shared" si="14"/>
        <v>697.04897035352178</v>
      </c>
      <c r="N83" s="1">
        <f t="shared" si="12"/>
        <v>697.04897035352178</v>
      </c>
      <c r="O83" s="1">
        <f t="shared" si="15"/>
        <v>-2.8664160511028514</v>
      </c>
    </row>
    <row r="84" spans="1:15" ht="15" x14ac:dyDescent="0.2">
      <c r="A84" s="21">
        <v>-18</v>
      </c>
      <c r="B84" s="22">
        <v>51.87</v>
      </c>
      <c r="C84" s="23">
        <v>17.553775728643224</v>
      </c>
      <c r="D84" s="1">
        <f t="shared" si="13"/>
        <v>19.23769161813993</v>
      </c>
      <c r="E84" s="1">
        <f t="shared" si="8"/>
        <v>1.2443705454028839</v>
      </c>
      <c r="F84" s="1">
        <f t="shared" si="9"/>
        <v>1.7149162479935849</v>
      </c>
      <c r="G84" s="1">
        <f t="shared" si="10"/>
        <v>19.919159163971578</v>
      </c>
      <c r="H84" s="1">
        <f t="shared" si="11"/>
        <v>19.919159163971578</v>
      </c>
      <c r="M84" s="1">
        <f t="shared" si="14"/>
        <v>702.5089490254885</v>
      </c>
      <c r="N84" s="1">
        <f t="shared" si="12"/>
        <v>702.5089490254885</v>
      </c>
      <c r="O84" s="1">
        <f t="shared" si="15"/>
        <v>-2.8285206012839708</v>
      </c>
    </row>
    <row r="85" spans="1:15" ht="15" x14ac:dyDescent="0.2">
      <c r="A85" s="21">
        <v>-17</v>
      </c>
      <c r="B85" s="22">
        <v>50.53</v>
      </c>
      <c r="C85" s="23">
        <v>18.250398844221117</v>
      </c>
      <c r="D85" s="1">
        <f t="shared" si="13"/>
        <v>19.919159163971578</v>
      </c>
      <c r="E85" s="1">
        <f t="shared" si="8"/>
        <v>1.2612723599679252</v>
      </c>
      <c r="F85" s="1">
        <f t="shared" si="9"/>
        <v>1.7035492982382305</v>
      </c>
      <c r="G85" s="1">
        <f t="shared" si="10"/>
        <v>20.605065837695207</v>
      </c>
      <c r="H85" s="1">
        <f t="shared" si="11"/>
        <v>20.605065837695207</v>
      </c>
      <c r="M85" s="1">
        <f t="shared" si="14"/>
        <v>707.92608624638126</v>
      </c>
      <c r="N85" s="1">
        <f t="shared" si="12"/>
        <v>707.92608624638126</v>
      </c>
      <c r="O85" s="1">
        <f t="shared" si="15"/>
        <v>-2.7610788222511524</v>
      </c>
    </row>
    <row r="86" spans="1:15" ht="15" x14ac:dyDescent="0.2">
      <c r="A86" s="21">
        <v>-16</v>
      </c>
      <c r="B86" s="22">
        <v>49.26</v>
      </c>
      <c r="C86" s="23">
        <v>18.695341055276383</v>
      </c>
      <c r="D86" s="1">
        <f t="shared" si="13"/>
        <v>20.605065837695207</v>
      </c>
      <c r="E86" s="1">
        <f t="shared" si="8"/>
        <v>1.2717333923077565</v>
      </c>
      <c r="F86" s="1">
        <f t="shared" si="9"/>
        <v>1.6924944075030843</v>
      </c>
      <c r="G86" s="1">
        <f t="shared" si="10"/>
        <v>21.292132451025285</v>
      </c>
      <c r="H86" s="1">
        <f t="shared" si="11"/>
        <v>21.292132451025285</v>
      </c>
      <c r="M86" s="1">
        <f t="shared" si="14"/>
        <v>713.14555186678956</v>
      </c>
      <c r="N86" s="1">
        <f t="shared" si="12"/>
        <v>713.14555186678956</v>
      </c>
      <c r="O86" s="1">
        <f t="shared" si="15"/>
        <v>-2.7041008212802105</v>
      </c>
    </row>
    <row r="87" spans="1:15" ht="15" x14ac:dyDescent="0.2">
      <c r="A87" s="21">
        <v>-15</v>
      </c>
      <c r="B87" s="22">
        <v>48.06</v>
      </c>
      <c r="C87" s="23">
        <v>19.39520035175881</v>
      </c>
      <c r="D87" s="1">
        <f t="shared" si="13"/>
        <v>21.292132451025285</v>
      </c>
      <c r="E87" s="1">
        <f t="shared" si="8"/>
        <v>1.2876942702064478</v>
      </c>
      <c r="F87" s="1">
        <f t="shared" si="9"/>
        <v>1.6817837664678814</v>
      </c>
      <c r="G87" s="1">
        <f t="shared" si="10"/>
        <v>21.976692493575353</v>
      </c>
      <c r="H87" s="1">
        <f t="shared" si="11"/>
        <v>21.976692493575353</v>
      </c>
      <c r="M87" s="1">
        <f t="shared" si="14"/>
        <v>718.14263185608922</v>
      </c>
      <c r="N87" s="1">
        <f t="shared" si="12"/>
        <v>718.14263185608922</v>
      </c>
      <c r="O87" s="1">
        <f t="shared" si="15"/>
        <v>-2.6372030992290321</v>
      </c>
    </row>
    <row r="88" spans="1:15" ht="15" x14ac:dyDescent="0.2">
      <c r="A88" s="21">
        <v>-14</v>
      </c>
      <c r="B88" s="22">
        <v>46.93</v>
      </c>
      <c r="C88" s="23">
        <v>19.802946582914586</v>
      </c>
      <c r="D88" s="1">
        <f t="shared" si="13"/>
        <v>21.976692493575353</v>
      </c>
      <c r="E88" s="1">
        <f t="shared" si="8"/>
        <v>1.2967298159933542</v>
      </c>
      <c r="F88" s="1">
        <f t="shared" si="9"/>
        <v>1.6714505542124947</v>
      </c>
      <c r="G88" s="1">
        <f t="shared" si="10"/>
        <v>22.641570708551608</v>
      </c>
      <c r="H88" s="1">
        <f t="shared" si="11"/>
        <v>22.641570708551608</v>
      </c>
      <c r="M88" s="1">
        <f t="shared" si="14"/>
        <v>722.47315911972544</v>
      </c>
      <c r="N88" s="1">
        <f t="shared" si="12"/>
        <v>722.47315911972544</v>
      </c>
      <c r="O88" s="1">
        <f t="shared" si="15"/>
        <v>-2.5584974900663418</v>
      </c>
    </row>
    <row r="89" spans="1:15" ht="15" x14ac:dyDescent="0.2">
      <c r="A89" s="21">
        <v>-13</v>
      </c>
      <c r="B89" s="22">
        <v>45.89</v>
      </c>
      <c r="C89" s="23">
        <v>20.525886281407047</v>
      </c>
      <c r="D89" s="1">
        <f t="shared" si="13"/>
        <v>22.641570708551608</v>
      </c>
      <c r="E89" s="1">
        <f t="shared" si="8"/>
        <v>1.3123019184742788</v>
      </c>
      <c r="F89" s="1">
        <f t="shared" si="9"/>
        <v>1.6617180576946593</v>
      </c>
      <c r="G89" s="1">
        <f t="shared" si="10"/>
        <v>23.30103999264713</v>
      </c>
      <c r="H89" s="1">
        <f t="shared" si="11"/>
        <v>23.30103999264713</v>
      </c>
      <c r="M89" s="1">
        <f t="shared" si="14"/>
        <v>727.03944539620272</v>
      </c>
      <c r="N89" s="1">
        <f t="shared" si="12"/>
        <v>727.03944539620272</v>
      </c>
      <c r="O89" s="1">
        <f t="shared" si="15"/>
        <v>-2.4233081592352939</v>
      </c>
    </row>
    <row r="90" spans="1:15" ht="15" x14ac:dyDescent="0.2">
      <c r="A90" s="21">
        <v>-12</v>
      </c>
      <c r="B90" s="22">
        <v>44.91</v>
      </c>
      <c r="C90" s="23">
        <v>20.946019447236182</v>
      </c>
      <c r="D90" s="1">
        <f t="shared" si="13"/>
        <v>23.30103999264713</v>
      </c>
      <c r="E90" s="1">
        <f t="shared" si="8"/>
        <v>1.3211015024167396</v>
      </c>
      <c r="F90" s="1">
        <f t="shared" si="9"/>
        <v>1.6523430550627147</v>
      </c>
      <c r="G90" s="1">
        <f t="shared" si="10"/>
        <v>23.929686977656079</v>
      </c>
      <c r="H90" s="1">
        <f t="shared" si="11"/>
        <v>23.929686977656079</v>
      </c>
      <c r="M90" s="1">
        <f t="shared" si="14"/>
        <v>730.70938250804761</v>
      </c>
      <c r="N90" s="1">
        <f t="shared" si="12"/>
        <v>730.70938250804761</v>
      </c>
      <c r="O90" s="1">
        <f t="shared" si="15"/>
        <v>-2.3451093238103136</v>
      </c>
    </row>
    <row r="91" spans="1:15" ht="15" x14ac:dyDescent="0.2">
      <c r="A91" s="21">
        <v>-11</v>
      </c>
      <c r="B91" s="22">
        <v>44.02</v>
      </c>
      <c r="C91" s="23">
        <v>21.590476733668332</v>
      </c>
      <c r="D91" s="1">
        <f t="shared" si="13"/>
        <v>23.929686977656079</v>
      </c>
      <c r="E91" s="1">
        <f t="shared" si="8"/>
        <v>1.3342622319829407</v>
      </c>
      <c r="F91" s="1">
        <f t="shared" si="9"/>
        <v>1.6436500382173291</v>
      </c>
      <c r="G91" s="1">
        <f t="shared" si="10"/>
        <v>24.535684881295388</v>
      </c>
      <c r="H91" s="1">
        <f t="shared" si="11"/>
        <v>24.535684881295388</v>
      </c>
      <c r="M91" s="1">
        <f t="shared" si="14"/>
        <v>734.36646172637916</v>
      </c>
      <c r="N91" s="1">
        <f t="shared" si="12"/>
        <v>734.36646172637916</v>
      </c>
      <c r="O91" s="1">
        <f t="shared" si="15"/>
        <v>-2.1836759544352731</v>
      </c>
    </row>
    <row r="92" spans="1:15" ht="15" x14ac:dyDescent="0.2">
      <c r="A92" s="21">
        <v>-10</v>
      </c>
      <c r="B92" s="22">
        <v>43.2</v>
      </c>
      <c r="C92" s="23">
        <v>22.002858643216065</v>
      </c>
      <c r="D92" s="1">
        <f t="shared" si="13"/>
        <v>24.535684881295388</v>
      </c>
      <c r="E92" s="1">
        <f t="shared" si="8"/>
        <v>1.3424791086550558</v>
      </c>
      <c r="F92" s="1">
        <f t="shared" si="9"/>
        <v>1.6354837468149122</v>
      </c>
      <c r="G92" s="1">
        <f t="shared" si="10"/>
        <v>25.113904284740752</v>
      </c>
      <c r="H92" s="1">
        <f t="shared" si="11"/>
        <v>25.113904284740752</v>
      </c>
      <c r="M92" s="1">
        <f t="shared" si="14"/>
        <v>737.67079994532799</v>
      </c>
      <c r="N92" s="1">
        <f t="shared" si="12"/>
        <v>737.67079994532799</v>
      </c>
      <c r="O92" s="1">
        <f t="shared" si="15"/>
        <v>-2.0593401513487475</v>
      </c>
    </row>
    <row r="93" spans="1:15" ht="15" x14ac:dyDescent="0.2">
      <c r="A93" s="21">
        <v>-9</v>
      </c>
      <c r="B93" s="22">
        <v>42.45</v>
      </c>
      <c r="C93" s="23">
        <v>22.629270703517605</v>
      </c>
      <c r="D93" s="1">
        <f t="shared" si="13"/>
        <v>25.113904284740752</v>
      </c>
      <c r="E93" s="1">
        <f t="shared" si="8"/>
        <v>1.3546705577310565</v>
      </c>
      <c r="F93" s="1">
        <f t="shared" si="9"/>
        <v>1.6278776945799716</v>
      </c>
      <c r="G93" s="1">
        <f t="shared" si="10"/>
        <v>25.64279231089963</v>
      </c>
      <c r="H93" s="1">
        <f t="shared" si="11"/>
        <v>25.64279231089963</v>
      </c>
      <c r="M93" s="1">
        <f t="shared" si="14"/>
        <v>740.12933971915493</v>
      </c>
      <c r="N93" s="1">
        <f t="shared" si="12"/>
        <v>740.12933971915493</v>
      </c>
      <c r="O93" s="1">
        <f t="shared" si="15"/>
        <v>-1.923209423317467</v>
      </c>
    </row>
    <row r="94" spans="1:15" ht="15" x14ac:dyDescent="0.2">
      <c r="A94" s="21">
        <v>-8</v>
      </c>
      <c r="B94" s="22">
        <v>41.79</v>
      </c>
      <c r="C94" s="23">
        <v>23.000207889447253</v>
      </c>
      <c r="D94" s="1">
        <f t="shared" si="13"/>
        <v>25.64279231089963</v>
      </c>
      <c r="E94" s="1">
        <f t="shared" si="8"/>
        <v>1.3617317614450608</v>
      </c>
      <c r="F94" s="1">
        <f t="shared" si="9"/>
        <v>1.6210723711436259</v>
      </c>
      <c r="G94" s="1">
        <f t="shared" si="10"/>
        <v>26.132338264318346</v>
      </c>
      <c r="H94" s="1">
        <f t="shared" si="11"/>
        <v>26.132338264318346</v>
      </c>
      <c r="L94" s="6"/>
      <c r="M94" s="1">
        <f t="shared" si="14"/>
        <v>742.53213468017509</v>
      </c>
      <c r="N94" s="1">
        <f t="shared" si="12"/>
        <v>742.53213468017509</v>
      </c>
      <c r="O94" s="1">
        <f t="shared" si="15"/>
        <v>-1.7247343254450209</v>
      </c>
    </row>
    <row r="95" spans="1:15" ht="15" x14ac:dyDescent="0.2">
      <c r="A95" s="21">
        <v>-7</v>
      </c>
      <c r="B95" s="22">
        <v>41.2</v>
      </c>
      <c r="C95" s="23">
        <v>23.628413919597978</v>
      </c>
      <c r="D95" s="1">
        <f t="shared" si="13"/>
        <v>26.132338264318346</v>
      </c>
      <c r="E95" s="1">
        <f t="shared" si="8"/>
        <v>1.3734345701687636</v>
      </c>
      <c r="F95" s="1">
        <f t="shared" si="9"/>
        <v>1.6148972160331345</v>
      </c>
      <c r="G95" s="1">
        <f t="shared" si="10"/>
        <v>26.568861261990421</v>
      </c>
      <c r="H95" s="1">
        <f t="shared" si="11"/>
        <v>26.568861261990421</v>
      </c>
      <c r="M95" s="1">
        <f t="shared" si="14"/>
        <v>744.27729084195812</v>
      </c>
      <c r="N95" s="1">
        <f t="shared" si="12"/>
        <v>744.27729084195812</v>
      </c>
      <c r="O95" s="1">
        <f t="shared" si="15"/>
        <v>-1.5675628144574152</v>
      </c>
    </row>
    <row r="96" spans="1:15" ht="15" x14ac:dyDescent="0.2">
      <c r="A96" s="21">
        <v>-6</v>
      </c>
      <c r="B96" s="22">
        <v>40.69</v>
      </c>
      <c r="C96" s="23">
        <v>24.100848592964834</v>
      </c>
      <c r="D96" s="1">
        <f t="shared" si="13"/>
        <v>26.568861261990421</v>
      </c>
      <c r="E96" s="1">
        <f t="shared" si="8"/>
        <v>1.382032334390378</v>
      </c>
      <c r="F96" s="1">
        <f t="shared" si="9"/>
        <v>1.6094876898532853</v>
      </c>
      <c r="G96" s="1">
        <f t="shared" si="10"/>
        <v>26.946939895040678</v>
      </c>
      <c r="H96" s="1">
        <f t="shared" si="11"/>
        <v>26.946939895040678</v>
      </c>
      <c r="M96" s="1">
        <f t="shared" si="14"/>
        <v>745.52421586680418</v>
      </c>
      <c r="N96" s="1">
        <f t="shared" si="12"/>
        <v>745.52421586680418</v>
      </c>
      <c r="O96" s="1">
        <f t="shared" si="15"/>
        <v>-1.3742939346470933</v>
      </c>
    </row>
    <row r="97" spans="1:16" ht="15" x14ac:dyDescent="0.2">
      <c r="A97" s="21">
        <v>-5</v>
      </c>
      <c r="B97" s="22">
        <v>40.26</v>
      </c>
      <c r="C97" s="23">
        <v>25.026439045226141</v>
      </c>
      <c r="D97" s="1">
        <f t="shared" si="13"/>
        <v>26.946939895040678</v>
      </c>
      <c r="E97" s="1">
        <f t="shared" si="8"/>
        <v>1.398399059235568</v>
      </c>
      <c r="F97" s="1">
        <f t="shared" si="9"/>
        <v>1.6048737705526357</v>
      </c>
      <c r="G97" s="1">
        <f t="shared" si="10"/>
        <v>27.270783605346541</v>
      </c>
      <c r="H97" s="7">
        <f t="shared" si="11"/>
        <v>27.270783605346541</v>
      </c>
      <c r="I97" s="15" t="s">
        <v>26</v>
      </c>
      <c r="J97" s="10" t="s">
        <v>27</v>
      </c>
      <c r="K97" s="10" t="s">
        <v>28</v>
      </c>
      <c r="L97" s="10" t="s">
        <v>29</v>
      </c>
      <c r="M97" s="1">
        <f t="shared" si="14"/>
        <v>746.51063450185461</v>
      </c>
      <c r="N97" s="1">
        <f t="shared" si="12"/>
        <v>746.51063450185461</v>
      </c>
      <c r="O97" s="1">
        <f t="shared" si="15"/>
        <v>-1.172643695029904</v>
      </c>
    </row>
    <row r="98" spans="1:16" ht="15" x14ac:dyDescent="0.2">
      <c r="A98" s="21">
        <v>-4</v>
      </c>
      <c r="B98" s="22">
        <v>39.9</v>
      </c>
      <c r="C98" s="23">
        <v>25.764966683417075</v>
      </c>
      <c r="D98" s="1">
        <f t="shared" si="13"/>
        <v>27.270783605346541</v>
      </c>
      <c r="E98" s="1">
        <f t="shared" si="8"/>
        <v>1.4110295852128718</v>
      </c>
      <c r="F98" s="1">
        <f t="shared" si="9"/>
        <v>1.6009728956867482</v>
      </c>
      <c r="G98" s="1">
        <f t="shared" si="10"/>
        <v>27.518170191400717</v>
      </c>
      <c r="H98" s="1">
        <f>(N98*H97*B97)/(N97*B98)</f>
        <v>27.563914380180989</v>
      </c>
      <c r="I98" s="9">
        <f t="shared" ref="I98:I150" si="16">1-EXP(-K$5*((A98-A$97)/K$7)^(K$6+1))</f>
        <v>7.8121948321685508E-5</v>
      </c>
      <c r="J98" s="9">
        <f>I99-I98</f>
        <v>5.4668277986202884E-4</v>
      </c>
      <c r="K98" s="11">
        <f>K$15*J98*(K$16*K$12)*K$13</f>
        <v>0.61012774305822715</v>
      </c>
      <c r="L98" s="9">
        <f>K98/((K$12+K$10)*1000)</f>
        <v>1.2410047308460328</v>
      </c>
      <c r="M98" s="1">
        <f t="shared" si="14"/>
        <v>746.54683583506574</v>
      </c>
      <c r="N98" s="1">
        <f>M98+L98</f>
        <v>747.78784056591178</v>
      </c>
      <c r="O98" s="1">
        <f t="shared" si="15"/>
        <v>-0.99230091768650608</v>
      </c>
      <c r="P98" s="4"/>
    </row>
    <row r="99" spans="1:16" ht="15" x14ac:dyDescent="0.2">
      <c r="A99" s="21">
        <v>-3</v>
      </c>
      <c r="B99" s="22">
        <v>39.630000000000003</v>
      </c>
      <c r="C99" s="23">
        <v>26.927343567839191</v>
      </c>
      <c r="D99" s="1">
        <f t="shared" si="13"/>
        <v>27.518170191400717</v>
      </c>
      <c r="E99" s="1">
        <f t="shared" si="8"/>
        <v>1.4301935115721809</v>
      </c>
      <c r="F99" s="1">
        <f t="shared" si="9"/>
        <v>1.5980240723341896</v>
      </c>
      <c r="G99" s="1">
        <f t="shared" si="10"/>
        <v>27.70396660291556</v>
      </c>
      <c r="H99" s="1">
        <f t="shared" ref="H99:H150" si="17">(N99*H98*B98)/(N98*B99)</f>
        <v>27.848744397206371</v>
      </c>
      <c r="I99" s="9">
        <f t="shared" si="16"/>
        <v>6.2480472818371435E-4</v>
      </c>
      <c r="J99" s="9">
        <f t="shared" ref="J99:J149" si="18">I100-I99</f>
        <v>1.4823471038106772E-3</v>
      </c>
      <c r="K99" s="11">
        <f t="shared" ref="K99:K150" si="19">K$15*J99*(K$16*K$12)*K$13</f>
        <v>1.6543800649897271</v>
      </c>
      <c r="L99" s="9">
        <f t="shared" ref="L99:L150" si="20">K99/((K$12+K$10)*1000)</f>
        <v>3.3650223426632198</v>
      </c>
      <c r="M99" s="1">
        <f t="shared" si="14"/>
        <v>746.50142043697133</v>
      </c>
      <c r="N99" s="1">
        <f>(N98+L99-(M99-M100))</f>
        <v>750.40255238081556</v>
      </c>
      <c r="O99" s="1">
        <f t="shared" si="15"/>
        <v>-0.75191609872456011</v>
      </c>
      <c r="P99" s="4"/>
    </row>
    <row r="100" spans="1:16" ht="15" x14ac:dyDescent="0.2">
      <c r="A100" s="21">
        <v>-2</v>
      </c>
      <c r="B100" s="22">
        <v>39.43</v>
      </c>
      <c r="C100" s="23">
        <v>28.127758140703527</v>
      </c>
      <c r="D100" s="1">
        <f t="shared" si="13"/>
        <v>27.70396660291556</v>
      </c>
      <c r="E100" s="1">
        <f t="shared" si="8"/>
        <v>1.4491351190858905</v>
      </c>
      <c r="F100" s="1">
        <f t="shared" si="9"/>
        <v>1.5958267770732231</v>
      </c>
      <c r="G100" s="1">
        <f t="shared" si="10"/>
        <v>27.816502309845639</v>
      </c>
      <c r="H100" s="1">
        <f t="shared" si="17"/>
        <v>28.186810916997821</v>
      </c>
      <c r="I100" s="9">
        <f t="shared" si="16"/>
        <v>2.1071518319943916E-3</v>
      </c>
      <c r="J100" s="9">
        <f t="shared" si="18"/>
        <v>2.8803689753232886E-3</v>
      </c>
      <c r="K100" s="11">
        <f t="shared" si="19"/>
        <v>3.2146485801737992</v>
      </c>
      <c r="L100" s="9">
        <f t="shared" si="20"/>
        <v>6.5386210369759272</v>
      </c>
      <c r="M100" s="1">
        <f t="shared" si="14"/>
        <v>745.75110990921189</v>
      </c>
      <c r="N100" s="1">
        <f t="shared" ref="N100:N150" si="21">(N99+L100-(M100-M101))</f>
        <v>755.67895963368767</v>
      </c>
      <c r="O100" s="1">
        <f t="shared" si="15"/>
        <v>-0.56373621833997012</v>
      </c>
      <c r="P100" s="4"/>
    </row>
    <row r="101" spans="1:16" ht="15" x14ac:dyDescent="0.2">
      <c r="A101" s="21">
        <v>-1</v>
      </c>
      <c r="B101" s="22">
        <v>39.31</v>
      </c>
      <c r="C101" s="23">
        <v>29.753926482412059</v>
      </c>
      <c r="D101" s="1">
        <f t="shared" si="13"/>
        <v>27.816502309845639</v>
      </c>
      <c r="E101" s="1">
        <f t="shared" si="8"/>
        <v>1.473544285598118</v>
      </c>
      <c r="F101" s="1">
        <f t="shared" si="9"/>
        <v>1.5945030438200891</v>
      </c>
      <c r="G101" s="1">
        <f t="shared" si="10"/>
        <v>27.854192316939745</v>
      </c>
      <c r="H101" s="1">
        <f t="shared" si="17"/>
        <v>28.608637186450387</v>
      </c>
      <c r="I101" s="9">
        <f t="shared" si="16"/>
        <v>4.9875208073176802E-3</v>
      </c>
      <c r="J101" s="9">
        <f t="shared" si="18"/>
        <v>4.7305753190739486E-3</v>
      </c>
      <c r="K101" s="11">
        <f t="shared" si="19"/>
        <v>5.2795795827371235</v>
      </c>
      <c r="L101" s="9">
        <f t="shared" si="20"/>
        <v>10.738707284827745</v>
      </c>
      <c r="M101" s="1">
        <f t="shared" si="14"/>
        <v>744.48889612510811</v>
      </c>
      <c r="N101" s="1">
        <f t="shared" si="21"/>
        <v>764.65375395685544</v>
      </c>
      <c r="O101" s="1">
        <f t="shared" si="15"/>
        <v>-0.34330364623740134</v>
      </c>
      <c r="P101" s="4"/>
    </row>
    <row r="102" spans="1:16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13"/>
        <v>27.854192316939745</v>
      </c>
      <c r="E102" s="1">
        <f t="shared" si="8"/>
        <v>1.4982646083586437</v>
      </c>
      <c r="F102" s="1">
        <f t="shared" si="9"/>
        <v>1.5940609012704183</v>
      </c>
      <c r="G102" s="1">
        <f t="shared" si="10"/>
        <v>27.816502309845642</v>
      </c>
      <c r="H102" s="1">
        <f t="shared" si="17"/>
        <v>29.149891510078827</v>
      </c>
      <c r="I102" s="9">
        <f t="shared" si="16"/>
        <v>9.7180961263916288E-3</v>
      </c>
      <c r="J102" s="9">
        <f t="shared" si="18"/>
        <v>7.0153185969893395E-3</v>
      </c>
      <c r="K102" s="11">
        <f t="shared" si="19"/>
        <v>7.8294774594798042</v>
      </c>
      <c r="L102" s="9">
        <f t="shared" si="20"/>
        <v>15.925220050745235</v>
      </c>
      <c r="M102" s="1">
        <f t="shared" si="14"/>
        <v>742.72498316344809</v>
      </c>
      <c r="N102" s="1">
        <f t="shared" si="21"/>
        <v>778.32764306159754</v>
      </c>
      <c r="O102" s="1">
        <f t="shared" si="15"/>
        <v>-0.1165995660403142</v>
      </c>
      <c r="P102" s="4"/>
    </row>
    <row r="103" spans="1:16" ht="15" x14ac:dyDescent="0.2">
      <c r="A103" s="21">
        <v>1</v>
      </c>
      <c r="B103" s="22">
        <v>39.31</v>
      </c>
      <c r="C103" s="23">
        <v>33.82279582914574</v>
      </c>
      <c r="D103" s="1">
        <f t="shared" si="13"/>
        <v>27.816502309845642</v>
      </c>
      <c r="E103" s="1">
        <f t="shared" si="8"/>
        <v>1.5292095040004829</v>
      </c>
      <c r="F103" s="1">
        <f t="shared" si="9"/>
        <v>1.5945030438200891</v>
      </c>
      <c r="G103" s="1">
        <f t="shared" si="10"/>
        <v>27.703966602915564</v>
      </c>
      <c r="H103" s="1">
        <f t="shared" si="17"/>
        <v>29.842921993521458</v>
      </c>
      <c r="I103" s="9">
        <f t="shared" si="16"/>
        <v>1.6733414723380968E-2</v>
      </c>
      <c r="J103" s="9">
        <f t="shared" si="18"/>
        <v>9.7076096684095559E-3</v>
      </c>
      <c r="K103" s="11">
        <f t="shared" si="19"/>
        <v>10.834220860170054</v>
      </c>
      <c r="L103" s="9">
        <f t="shared" si="20"/>
        <v>22.03689226637686</v>
      </c>
      <c r="M103" s="1">
        <f t="shared" si="14"/>
        <v>740.47365221744496</v>
      </c>
      <c r="N103" s="1">
        <f t="shared" si="21"/>
        <v>797.64380884929233</v>
      </c>
      <c r="O103" s="1">
        <f t="shared" si="15"/>
        <v>0.11937168797408468</v>
      </c>
      <c r="P103" s="4"/>
    </row>
    <row r="104" spans="1:16" ht="15" x14ac:dyDescent="0.2">
      <c r="A104" s="21">
        <v>2</v>
      </c>
      <c r="B104" s="22">
        <v>39.43</v>
      </c>
      <c r="C104" s="23">
        <v>36.111107272727274</v>
      </c>
      <c r="D104" s="1">
        <f t="shared" si="13"/>
        <v>27.703966602915564</v>
      </c>
      <c r="E104" s="1">
        <f t="shared" si="8"/>
        <v>1.557640805376777</v>
      </c>
      <c r="F104" s="1">
        <f t="shared" si="9"/>
        <v>1.5958267770732231</v>
      </c>
      <c r="G104" s="1">
        <f t="shared" si="10"/>
        <v>27.518170191400717</v>
      </c>
      <c r="H104" s="1">
        <f t="shared" si="17"/>
        <v>30.724276675213456</v>
      </c>
      <c r="I104" s="9">
        <f t="shared" si="16"/>
        <v>2.6441024391790524E-2</v>
      </c>
      <c r="J104" s="9">
        <f t="shared" si="18"/>
        <v>1.2769536455886299E-2</v>
      </c>
      <c r="K104" s="11">
        <f t="shared" si="19"/>
        <v>14.251497842489123</v>
      </c>
      <c r="L104" s="9">
        <f t="shared" si="20"/>
        <v>28.987661101132986</v>
      </c>
      <c r="M104" s="1">
        <f t="shared" si="14"/>
        <v>737.75292573876288</v>
      </c>
      <c r="N104" s="1">
        <f t="shared" si="21"/>
        <v>823.70756669821242</v>
      </c>
      <c r="O104" s="1">
        <f t="shared" si="15"/>
        <v>0.3686913201025579</v>
      </c>
      <c r="P104" s="4"/>
    </row>
    <row r="105" spans="1:16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13"/>
        <v>27.518170191400717</v>
      </c>
      <c r="E105" s="1">
        <f t="shared" si="8"/>
        <v>1.5912585530819783</v>
      </c>
      <c r="F105" s="1">
        <f t="shared" si="9"/>
        <v>1.5980240723341896</v>
      </c>
      <c r="G105" s="1">
        <f t="shared" si="10"/>
        <v>27.270783605346548</v>
      </c>
      <c r="H105" s="1">
        <f t="shared" si="17"/>
        <v>31.789632391766798</v>
      </c>
      <c r="I105" s="9">
        <f t="shared" si="16"/>
        <v>3.9210560847676823E-2</v>
      </c>
      <c r="J105" s="9">
        <f t="shared" si="18"/>
        <v>1.6151090901020071E-2</v>
      </c>
      <c r="K105" s="11">
        <f t="shared" si="19"/>
        <v>18.025496690886516</v>
      </c>
      <c r="L105" s="9">
        <f t="shared" si="20"/>
        <v>36.664005077220096</v>
      </c>
      <c r="M105" s="1">
        <f t="shared" si="14"/>
        <v>734.82902248655</v>
      </c>
      <c r="N105" s="1">
        <f t="shared" si="21"/>
        <v>856.59234562915015</v>
      </c>
      <c r="O105" s="1">
        <f t="shared" si="15"/>
        <v>0.63579264783535139</v>
      </c>
      <c r="P105" s="4"/>
    </row>
    <row r="106" spans="1:16" ht="15" x14ac:dyDescent="0.2">
      <c r="A106" s="21">
        <v>4</v>
      </c>
      <c r="B106" s="22">
        <v>39.9</v>
      </c>
      <c r="C106" s="23">
        <v>41.847811818181825</v>
      </c>
      <c r="D106" s="1">
        <f t="shared" si="13"/>
        <v>27.270783605346548</v>
      </c>
      <c r="E106" s="1">
        <f t="shared" si="8"/>
        <v>1.6216727540823459</v>
      </c>
      <c r="F106" s="1">
        <f t="shared" si="9"/>
        <v>1.6009728956867482</v>
      </c>
      <c r="G106" s="1">
        <f t="shared" si="10"/>
        <v>26.946939895040686</v>
      </c>
      <c r="H106" s="1">
        <f t="shared" si="17"/>
        <v>33.092062697973859</v>
      </c>
      <c r="I106" s="9">
        <f t="shared" si="16"/>
        <v>5.5361651748696894E-2</v>
      </c>
      <c r="J106" s="9">
        <f t="shared" si="18"/>
        <v>1.9789535035098282E-2</v>
      </c>
      <c r="K106" s="11">
        <f t="shared" si="19"/>
        <v>22.086198416901826</v>
      </c>
      <c r="L106" s="9">
        <f t="shared" si="20"/>
        <v>44.923505009611667</v>
      </c>
      <c r="M106" s="1">
        <f t="shared" si="14"/>
        <v>731.04979634026768</v>
      </c>
      <c r="N106" s="1">
        <f t="shared" si="21"/>
        <v>897.76226132027159</v>
      </c>
      <c r="O106" s="1">
        <f t="shared" si="15"/>
        <v>0.89348569284528001</v>
      </c>
      <c r="P106" s="4"/>
    </row>
    <row r="107" spans="1:16" ht="15" x14ac:dyDescent="0.2">
      <c r="A107" s="21">
        <v>5</v>
      </c>
      <c r="B107" s="22">
        <v>40.26</v>
      </c>
      <c r="C107" s="23">
        <v>45.19305929292932</v>
      </c>
      <c r="D107" s="1">
        <f t="shared" si="13"/>
        <v>26.946939895040686</v>
      </c>
      <c r="E107" s="1">
        <f t="shared" si="8"/>
        <v>1.6550717413990603</v>
      </c>
      <c r="F107" s="1">
        <f t="shared" si="9"/>
        <v>1.6048737705526357</v>
      </c>
      <c r="G107" s="1">
        <f t="shared" si="10"/>
        <v>26.568861261990424</v>
      </c>
      <c r="H107" s="1">
        <f t="shared" si="17"/>
        <v>34.596619198888945</v>
      </c>
      <c r="I107" s="9">
        <f t="shared" si="16"/>
        <v>7.5151186783795176E-2</v>
      </c>
      <c r="J107" s="9">
        <f t="shared" si="18"/>
        <v>2.3609434039714494E-2</v>
      </c>
      <c r="K107" s="11">
        <f t="shared" si="19"/>
        <v>26.349413656615535</v>
      </c>
      <c r="L107" s="9">
        <f t="shared" si="20"/>
        <v>53.594919055759547</v>
      </c>
      <c r="M107" s="1">
        <f t="shared" si="14"/>
        <v>727.29620702177749</v>
      </c>
      <c r="N107" s="1">
        <f t="shared" si="21"/>
        <v>947.04811286457493</v>
      </c>
      <c r="O107" s="1">
        <f t="shared" si="15"/>
        <v>1.2454782911599902</v>
      </c>
      <c r="P107" s="4"/>
    </row>
    <row r="108" spans="1:16" ht="15" x14ac:dyDescent="0.2">
      <c r="A108" s="21">
        <v>6</v>
      </c>
      <c r="B108" s="22">
        <v>40.69</v>
      </c>
      <c r="C108" s="23">
        <v>48.209051717171718</v>
      </c>
      <c r="D108" s="1">
        <f t="shared" si="13"/>
        <v>26.568861261990424</v>
      </c>
      <c r="E108" s="1">
        <f t="shared" si="8"/>
        <v>1.6831285888974434</v>
      </c>
      <c r="F108" s="1">
        <f t="shared" si="9"/>
        <v>1.6094876898532853</v>
      </c>
      <c r="G108" s="1">
        <f t="shared" si="10"/>
        <v>26.132338264318349</v>
      </c>
      <c r="H108" s="1">
        <f t="shared" si="17"/>
        <v>36.321205457702476</v>
      </c>
      <c r="I108" s="9">
        <f t="shared" si="16"/>
        <v>9.8760620823509671E-2</v>
      </c>
      <c r="J108" s="9">
        <f t="shared" si="18"/>
        <v>2.7523467488455911E-2</v>
      </c>
      <c r="K108" s="11">
        <f t="shared" si="19"/>
        <v>30.717688060535313</v>
      </c>
      <c r="L108" s="9">
        <f t="shared" si="20"/>
        <v>62.480024285896121</v>
      </c>
      <c r="M108" s="1">
        <f t="shared" si="14"/>
        <v>722.9871395103213</v>
      </c>
      <c r="N108" s="1">
        <f t="shared" si="21"/>
        <v>1004.8761871908962</v>
      </c>
      <c r="O108" s="1">
        <f t="shared" si="15"/>
        <v>1.56181183468121</v>
      </c>
      <c r="P108" s="4"/>
    </row>
    <row r="109" spans="1:16" ht="15" x14ac:dyDescent="0.2">
      <c r="A109" s="21">
        <v>7</v>
      </c>
      <c r="B109" s="22">
        <v>41.2</v>
      </c>
      <c r="C109" s="23">
        <v>51.482758787878765</v>
      </c>
      <c r="D109" s="1">
        <f t="shared" si="13"/>
        <v>26.132338264318349</v>
      </c>
      <c r="E109" s="1">
        <f t="shared" si="8"/>
        <v>1.711661811236431</v>
      </c>
      <c r="F109" s="1">
        <f t="shared" si="9"/>
        <v>1.6148972160331345</v>
      </c>
      <c r="G109" s="1">
        <f t="shared" si="10"/>
        <v>25.642792310899633</v>
      </c>
      <c r="H109" s="1">
        <f t="shared" si="17"/>
        <v>38.249634254476994</v>
      </c>
      <c r="I109" s="9">
        <f t="shared" si="16"/>
        <v>0.12628408831196558</v>
      </c>
      <c r="J109" s="9">
        <f t="shared" si="18"/>
        <v>3.1434097876693823E-2</v>
      </c>
      <c r="K109" s="11">
        <f t="shared" si="19"/>
        <v>35.082164463674779</v>
      </c>
      <c r="L109" s="9">
        <f t="shared" si="20"/>
        <v>71.357404351934278</v>
      </c>
      <c r="M109" s="1">
        <f t="shared" si="14"/>
        <v>718.33518955074646</v>
      </c>
      <c r="N109" s="1">
        <f t="shared" si="21"/>
        <v>1071.4924466614184</v>
      </c>
      <c r="O109" s="1">
        <f t="shared" si="15"/>
        <v>1.9507313469783534</v>
      </c>
      <c r="P109" s="4"/>
    </row>
    <row r="110" spans="1:16" ht="15" x14ac:dyDescent="0.2">
      <c r="A110" s="21">
        <v>8</v>
      </c>
      <c r="B110" s="22">
        <v>41.79</v>
      </c>
      <c r="C110" s="23">
        <v>54.366190606060627</v>
      </c>
      <c r="D110" s="1">
        <f t="shared" si="13"/>
        <v>25.642792310899633</v>
      </c>
      <c r="E110" s="1">
        <f t="shared" si="8"/>
        <v>1.7353289034132044</v>
      </c>
      <c r="F110" s="1">
        <f t="shared" si="9"/>
        <v>1.6210723711436259</v>
      </c>
      <c r="G110" s="1">
        <f t="shared" si="10"/>
        <v>25.113904284740752</v>
      </c>
      <c r="H110" s="1">
        <f t="shared" si="17"/>
        <v>40.333966972475856</v>
      </c>
      <c r="I110" s="9">
        <f t="shared" si="16"/>
        <v>0.1577181861886594</v>
      </c>
      <c r="J110" s="9">
        <f t="shared" si="18"/>
        <v>3.5236127673454409E-2</v>
      </c>
      <c r="K110" s="11">
        <f t="shared" si="19"/>
        <v>39.325436694644111</v>
      </c>
      <c r="L110" s="9">
        <f t="shared" si="20"/>
        <v>79.988254158083791</v>
      </c>
      <c r="M110" s="1">
        <f t="shared" si="14"/>
        <v>713.59404466933449</v>
      </c>
      <c r="N110" s="1">
        <f t="shared" si="21"/>
        <v>1146.0614925946197</v>
      </c>
      <c r="O110" s="1">
        <f t="shared" si="15"/>
        <v>2.3797040513760459</v>
      </c>
      <c r="P110" s="4"/>
    </row>
    <row r="111" spans="1:16" ht="15" x14ac:dyDescent="0.2">
      <c r="A111" s="21">
        <v>9</v>
      </c>
      <c r="B111" s="22">
        <v>42.45</v>
      </c>
      <c r="C111" s="23">
        <v>57.334733535353536</v>
      </c>
      <c r="D111" s="1">
        <f t="shared" si="13"/>
        <v>25.113904284740752</v>
      </c>
      <c r="E111" s="1">
        <f t="shared" si="8"/>
        <v>1.7584177984539127</v>
      </c>
      <c r="F111" s="1">
        <f t="shared" si="9"/>
        <v>1.6278776945799716</v>
      </c>
      <c r="G111" s="1">
        <f t="shared" si="10"/>
        <v>24.535684881295385</v>
      </c>
      <c r="H111" s="1">
        <f t="shared" si="17"/>
        <v>42.576835444782709</v>
      </c>
      <c r="I111" s="9">
        <f t="shared" si="16"/>
        <v>0.19295431386211381</v>
      </c>
      <c r="J111" s="9">
        <f t="shared" si="18"/>
        <v>3.8820113816632418E-2</v>
      </c>
      <c r="K111" s="11">
        <f t="shared" si="19"/>
        <v>43.325360338189334</v>
      </c>
      <c r="L111" s="9">
        <f t="shared" si="20"/>
        <v>88.124130982470049</v>
      </c>
      <c r="M111" s="1">
        <f t="shared" si="14"/>
        <v>708.17483644445224</v>
      </c>
      <c r="N111" s="1">
        <f t="shared" si="21"/>
        <v>1228.8975679019015</v>
      </c>
      <c r="O111" s="1">
        <f t="shared" si="15"/>
        <v>2.8100711393556752</v>
      </c>
      <c r="P111" s="4"/>
    </row>
    <row r="112" spans="1:16" ht="15" x14ac:dyDescent="0.2">
      <c r="A112" s="21">
        <v>10</v>
      </c>
      <c r="B112" s="22">
        <v>43.2</v>
      </c>
      <c r="C112" s="23">
        <v>59.675627474747444</v>
      </c>
      <c r="D112" s="1">
        <f t="shared" si="13"/>
        <v>24.535684881295385</v>
      </c>
      <c r="E112" s="1">
        <f t="shared" si="8"/>
        <v>1.7757969942039311</v>
      </c>
      <c r="F112" s="1">
        <f t="shared" si="9"/>
        <v>1.6354837468149122</v>
      </c>
      <c r="G112" s="1">
        <f t="shared" si="10"/>
        <v>23.929686977656075</v>
      </c>
      <c r="H112" s="1">
        <f t="shared" si="17"/>
        <v>44.903139195937797</v>
      </c>
      <c r="I112" s="9">
        <f t="shared" si="16"/>
        <v>0.23177442767874623</v>
      </c>
      <c r="J112" s="9">
        <f t="shared" si="18"/>
        <v>4.2076535247562941E-2</v>
      </c>
      <c r="K112" s="11">
        <f t="shared" si="19"/>
        <v>46.95970393064988</v>
      </c>
      <c r="L112" s="9">
        <f t="shared" si="20"/>
        <v>95.516415046060118</v>
      </c>
      <c r="M112" s="1">
        <f t="shared" si="14"/>
        <v>702.88678076926408</v>
      </c>
      <c r="N112" s="1">
        <f t="shared" si="21"/>
        <v>1318.9400674290969</v>
      </c>
      <c r="O112" s="1">
        <f t="shared" si="15"/>
        <v>3.3677354396953252</v>
      </c>
      <c r="P112" s="4"/>
    </row>
    <row r="113" spans="1:16" ht="15" x14ac:dyDescent="0.2">
      <c r="A113" s="21">
        <v>11</v>
      </c>
      <c r="B113" s="22">
        <v>44.02</v>
      </c>
      <c r="C113" s="23">
        <v>61.943185555555516</v>
      </c>
      <c r="D113" s="1">
        <f t="shared" si="13"/>
        <v>23.929686977656075</v>
      </c>
      <c r="E113" s="1">
        <f t="shared" si="8"/>
        <v>1.7919935360809081</v>
      </c>
      <c r="F113" s="1">
        <f t="shared" si="9"/>
        <v>1.6436500382173291</v>
      </c>
      <c r="G113" s="1">
        <f t="shared" si="10"/>
        <v>23.301039992647123</v>
      </c>
      <c r="H113" s="1">
        <f t="shared" si="17"/>
        <v>47.270440829791823</v>
      </c>
      <c r="I113" s="9">
        <f t="shared" si="16"/>
        <v>0.27385096292630917</v>
      </c>
      <c r="J113" s="9">
        <f t="shared" si="18"/>
        <v>4.4900530368863656E-2</v>
      </c>
      <c r="K113" s="11">
        <f t="shared" si="19"/>
        <v>50.111436220811825</v>
      </c>
      <c r="L113" s="9">
        <f t="shared" si="20"/>
        <v>101.92706384371346</v>
      </c>
      <c r="M113" s="1">
        <f t="shared" si="14"/>
        <v>697.41286525039936</v>
      </c>
      <c r="N113" s="1">
        <f t="shared" si="21"/>
        <v>1414.8301359577797</v>
      </c>
      <c r="O113" s="1">
        <f t="shared" si="15"/>
        <v>3.8761761480429406</v>
      </c>
      <c r="P113" s="4"/>
    </row>
    <row r="114" spans="1:16" ht="15" x14ac:dyDescent="0.2">
      <c r="A114" s="21">
        <v>12</v>
      </c>
      <c r="B114" s="22">
        <v>44.91</v>
      </c>
      <c r="C114" s="23">
        <v>63.455508787878742</v>
      </c>
      <c r="D114" s="1">
        <f t="shared" si="13"/>
        <v>23.301039992647123</v>
      </c>
      <c r="E114" s="1">
        <f t="shared" si="8"/>
        <v>1.8024693306439143</v>
      </c>
      <c r="F114" s="1">
        <f t="shared" si="9"/>
        <v>1.6523430550627147</v>
      </c>
      <c r="G114" s="1">
        <f t="shared" si="10"/>
        <v>22.641570708551601</v>
      </c>
      <c r="H114" s="1">
        <f t="shared" si="17"/>
        <v>49.657031493418039</v>
      </c>
      <c r="I114" s="9">
        <f t="shared" si="16"/>
        <v>0.31875149329517283</v>
      </c>
      <c r="J114" s="9">
        <f t="shared" si="18"/>
        <v>4.7196944846759625E-2</v>
      </c>
      <c r="K114" s="11">
        <f t="shared" si="19"/>
        <v>52.674359792098471</v>
      </c>
      <c r="L114" s="9">
        <f t="shared" si="20"/>
        <v>107.14007097697538</v>
      </c>
      <c r="M114" s="1">
        <f t="shared" si="14"/>
        <v>691.37586993536866</v>
      </c>
      <c r="N114" s="1">
        <f t="shared" si="21"/>
        <v>1516.3114692481568</v>
      </c>
      <c r="O114" s="1">
        <f t="shared" si="15"/>
        <v>4.4194758029141719</v>
      </c>
      <c r="P114" s="4"/>
    </row>
    <row r="115" spans="1:16" ht="15" x14ac:dyDescent="0.2">
      <c r="A115" s="21">
        <v>13</v>
      </c>
      <c r="B115" s="22">
        <v>45.89</v>
      </c>
      <c r="C115" s="23">
        <v>64.916049191919186</v>
      </c>
      <c r="D115" s="1">
        <f t="shared" si="13"/>
        <v>22.641570708551601</v>
      </c>
      <c r="E115" s="1">
        <f t="shared" si="8"/>
        <v>1.812352080680381</v>
      </c>
      <c r="F115" s="1">
        <f t="shared" si="9"/>
        <v>1.6617180576946593</v>
      </c>
      <c r="G115" s="1">
        <f t="shared" si="10"/>
        <v>21.976692493575342</v>
      </c>
      <c r="H115" s="1">
        <f t="shared" si="17"/>
        <v>51.951159727196803</v>
      </c>
      <c r="I115" s="9">
        <f t="shared" si="16"/>
        <v>0.36594843814193245</v>
      </c>
      <c r="J115" s="9">
        <f t="shared" si="18"/>
        <v>4.8885365055609031E-2</v>
      </c>
      <c r="K115" s="11">
        <f t="shared" si="19"/>
        <v>54.558728660675555</v>
      </c>
      <c r="L115" s="9">
        <f t="shared" si="20"/>
        <v>110.97289239375199</v>
      </c>
      <c r="M115" s="1">
        <f t="shared" si="14"/>
        <v>685.71713224877055</v>
      </c>
      <c r="N115" s="1">
        <f t="shared" si="21"/>
        <v>1620.9809677022818</v>
      </c>
      <c r="O115" s="1">
        <f t="shared" si="15"/>
        <v>5.091213653265326</v>
      </c>
      <c r="P115" s="4"/>
    </row>
    <row r="116" spans="1:16" ht="15" x14ac:dyDescent="0.2">
      <c r="A116" s="21">
        <v>14</v>
      </c>
      <c r="B116" s="22">
        <v>46.93</v>
      </c>
      <c r="C116" s="23">
        <v>65.461642626262602</v>
      </c>
      <c r="D116" s="1">
        <f t="shared" si="13"/>
        <v>21.976692493575342</v>
      </c>
      <c r="E116" s="1">
        <f t="shared" si="8"/>
        <v>1.815986898842</v>
      </c>
      <c r="F116" s="1">
        <f t="shared" si="9"/>
        <v>1.6714505542124947</v>
      </c>
      <c r="G116" s="1">
        <f t="shared" si="10"/>
        <v>21.292132451025275</v>
      </c>
      <c r="H116" s="1">
        <f t="shared" si="17"/>
        <v>54.159257121482796</v>
      </c>
      <c r="I116" s="9">
        <f t="shared" si="16"/>
        <v>0.41483380319754148</v>
      </c>
      <c r="J116" s="9">
        <f t="shared" si="18"/>
        <v>4.9904768283468237E-2</v>
      </c>
      <c r="K116" s="11">
        <f t="shared" si="19"/>
        <v>55.696438158013272</v>
      </c>
      <c r="L116" s="9">
        <f t="shared" si="20"/>
        <v>113.28700265113432</v>
      </c>
      <c r="M116" s="1">
        <f t="shared" si="14"/>
        <v>679.41373830914335</v>
      </c>
      <c r="N116" s="1">
        <f t="shared" si="21"/>
        <v>1728.1755798574741</v>
      </c>
      <c r="O116" s="1">
        <f t="shared" si="15"/>
        <v>5.632562740634194</v>
      </c>
      <c r="P116" s="4"/>
    </row>
    <row r="117" spans="1:16" ht="15" x14ac:dyDescent="0.2">
      <c r="A117" s="21">
        <v>15</v>
      </c>
      <c r="B117" s="22">
        <v>48.06</v>
      </c>
      <c r="C117" s="23">
        <v>66.017172929292911</v>
      </c>
      <c r="D117" s="1">
        <f t="shared" si="13"/>
        <v>21.292132451025275</v>
      </c>
      <c r="E117" s="1">
        <f t="shared" si="8"/>
        <v>1.8196569224860155</v>
      </c>
      <c r="F117" s="1">
        <f t="shared" si="9"/>
        <v>1.6817837664678814</v>
      </c>
      <c r="G117" s="1">
        <f t="shared" si="10"/>
        <v>20.605065837695197</v>
      </c>
      <c r="H117" s="1">
        <f t="shared" si="17"/>
        <v>56.185842219394388</v>
      </c>
      <c r="I117" s="9">
        <f t="shared" si="16"/>
        <v>0.46473857148100972</v>
      </c>
      <c r="J117" s="9">
        <f t="shared" si="18"/>
        <v>5.0217406444574619E-2</v>
      </c>
      <c r="K117" s="11">
        <f t="shared" si="19"/>
        <v>56.045359365441549</v>
      </c>
      <c r="L117" s="9">
        <f t="shared" si="20"/>
        <v>113.99671119010445</v>
      </c>
      <c r="M117" s="1">
        <f t="shared" si="14"/>
        <v>673.32134781320121</v>
      </c>
      <c r="N117" s="1">
        <f t="shared" si="21"/>
        <v>1836.0109746397279</v>
      </c>
      <c r="O117" s="1">
        <f t="shared" si="15"/>
        <v>6.3490001707915908</v>
      </c>
      <c r="P117" s="4"/>
    </row>
    <row r="118" spans="1:16" ht="15" x14ac:dyDescent="0.2">
      <c r="A118" s="21">
        <v>16</v>
      </c>
      <c r="B118" s="22">
        <v>49.26</v>
      </c>
      <c r="C118" s="23">
        <v>65.732920404040399</v>
      </c>
      <c r="D118" s="1">
        <f t="shared" si="13"/>
        <v>20.605065837695197</v>
      </c>
      <c r="E118" s="1">
        <f t="shared" si="8"/>
        <v>1.8177829276886242</v>
      </c>
      <c r="F118" s="1">
        <f t="shared" si="9"/>
        <v>1.6924944075030843</v>
      </c>
      <c r="G118" s="1">
        <f t="shared" si="10"/>
        <v>19.919159163971567</v>
      </c>
      <c r="H118" s="1">
        <f t="shared" si="17"/>
        <v>58.007687743286347</v>
      </c>
      <c r="I118" s="9">
        <f t="shared" si="16"/>
        <v>0.51495597792558434</v>
      </c>
      <c r="J118" s="9">
        <f t="shared" si="18"/>
        <v>4.98115621506805E-2</v>
      </c>
      <c r="K118" s="11">
        <f t="shared" si="19"/>
        <v>55.592415039795938</v>
      </c>
      <c r="L118" s="9">
        <f t="shared" si="20"/>
        <v>113.07541879300979</v>
      </c>
      <c r="M118" s="1">
        <f t="shared" si="14"/>
        <v>667.16003140535054</v>
      </c>
      <c r="N118" s="1">
        <f t="shared" si="21"/>
        <v>1942.8737156014804</v>
      </c>
      <c r="O118" s="1">
        <f t="shared" si="15"/>
        <v>6.9609225291943346</v>
      </c>
      <c r="P118" s="4"/>
    </row>
    <row r="119" spans="1:16" ht="15" x14ac:dyDescent="0.2">
      <c r="A119" s="21">
        <v>17</v>
      </c>
      <c r="B119" s="22">
        <v>50.53</v>
      </c>
      <c r="C119" s="23">
        <v>65.377205757575695</v>
      </c>
      <c r="D119" s="1">
        <f t="shared" si="13"/>
        <v>19.919159163971567</v>
      </c>
      <c r="E119" s="1">
        <f t="shared" si="8"/>
        <v>1.8154263547576752</v>
      </c>
      <c r="F119" s="1">
        <f t="shared" si="9"/>
        <v>1.7035492982382305</v>
      </c>
      <c r="G119" s="1">
        <f t="shared" si="10"/>
        <v>19.23769161813992</v>
      </c>
      <c r="H119" s="1">
        <f t="shared" si="17"/>
        <v>59.581085871558123</v>
      </c>
      <c r="I119" s="9">
        <f t="shared" si="16"/>
        <v>0.56476754007626484</v>
      </c>
      <c r="J119" s="9">
        <f t="shared" si="18"/>
        <v>4.8702877645219189E-2</v>
      </c>
      <c r="K119" s="11">
        <f t="shared" si="19"/>
        <v>54.355062776292307</v>
      </c>
      <c r="L119" s="9">
        <f t="shared" si="20"/>
        <v>110.55863434876512</v>
      </c>
      <c r="M119" s="1">
        <f t="shared" si="14"/>
        <v>660.9473535740932</v>
      </c>
      <c r="N119" s="1">
        <f t="shared" si="21"/>
        <v>2047.0211193501182</v>
      </c>
      <c r="O119" s="1">
        <f t="shared" si="15"/>
        <v>7.5667979056878796</v>
      </c>
      <c r="P119" s="4"/>
    </row>
    <row r="120" spans="1:16" ht="15" x14ac:dyDescent="0.2">
      <c r="A120" s="21">
        <v>18</v>
      </c>
      <c r="B120" s="22">
        <v>51.87</v>
      </c>
      <c r="C120" s="23">
        <v>64.370397676767666</v>
      </c>
      <c r="D120" s="1">
        <f t="shared" si="13"/>
        <v>19.23769161813992</v>
      </c>
      <c r="E120" s="1">
        <f t="shared" si="8"/>
        <v>1.8086861921846207</v>
      </c>
      <c r="F120" s="1">
        <f t="shared" si="9"/>
        <v>1.7149162479935849</v>
      </c>
      <c r="G120" s="1">
        <f t="shared" si="10"/>
        <v>18.558922601873164</v>
      </c>
      <c r="H120" s="1">
        <f t="shared" si="17"/>
        <v>60.884267189870066</v>
      </c>
      <c r="I120" s="9">
        <f t="shared" si="16"/>
        <v>0.61347041772148403</v>
      </c>
      <c r="J120" s="9">
        <f t="shared" si="18"/>
        <v>4.6934056633576859E-2</v>
      </c>
      <c r="K120" s="11">
        <f t="shared" si="19"/>
        <v>52.380962234878375</v>
      </c>
      <c r="L120" s="9">
        <f t="shared" si="20"/>
        <v>106.54329798857833</v>
      </c>
      <c r="M120" s="1">
        <f t="shared" si="14"/>
        <v>654.53612297396569</v>
      </c>
      <c r="N120" s="1">
        <f t="shared" si="21"/>
        <v>2147.2664686120534</v>
      </c>
      <c r="O120" s="1">
        <f t="shared" si="15"/>
        <v>8.1584918034425726</v>
      </c>
      <c r="P120" s="4"/>
    </row>
    <row r="121" spans="1:16" ht="15" x14ac:dyDescent="0.2">
      <c r="A121" s="21">
        <v>19</v>
      </c>
      <c r="B121" s="22">
        <v>53.29</v>
      </c>
      <c r="C121" s="23">
        <v>63.522049191919166</v>
      </c>
      <c r="D121" s="1">
        <f t="shared" si="13"/>
        <v>18.558922601873164</v>
      </c>
      <c r="E121" s="1">
        <f t="shared" si="8"/>
        <v>1.8029244997840896</v>
      </c>
      <c r="F121" s="1">
        <f t="shared" si="9"/>
        <v>1.7266457202409118</v>
      </c>
      <c r="G121" s="1">
        <f t="shared" si="10"/>
        <v>17.890573864489532</v>
      </c>
      <c r="H121" s="1">
        <f t="shared" si="17"/>
        <v>61.880509177853213</v>
      </c>
      <c r="I121" s="9">
        <f t="shared" si="16"/>
        <v>0.66040447435506089</v>
      </c>
      <c r="J121" s="9">
        <f t="shared" si="18"/>
        <v>4.4572869470496213E-2</v>
      </c>
      <c r="K121" s="11">
        <f t="shared" si="19"/>
        <v>49.745748820781024</v>
      </c>
      <c r="L121" s="9">
        <f t="shared" si="20"/>
        <v>101.18325273429846</v>
      </c>
      <c r="M121" s="1">
        <f t="shared" si="14"/>
        <v>648.23817424732249</v>
      </c>
      <c r="N121" s="1">
        <f t="shared" si="21"/>
        <v>2242.1476580226422</v>
      </c>
      <c r="O121" s="1">
        <f t="shared" si="15"/>
        <v>8.7870323032551774</v>
      </c>
      <c r="P121" s="4"/>
    </row>
    <row r="122" spans="1:16" ht="15" x14ac:dyDescent="0.2">
      <c r="A122" s="21">
        <v>20</v>
      </c>
      <c r="B122" s="22">
        <v>54.78</v>
      </c>
      <c r="C122" s="23">
        <v>61.973352222222246</v>
      </c>
      <c r="D122" s="1">
        <f t="shared" si="13"/>
        <v>17.890573864489532</v>
      </c>
      <c r="E122" s="1">
        <f t="shared" si="8"/>
        <v>1.792204988359426</v>
      </c>
      <c r="F122" s="1">
        <f t="shared" si="9"/>
        <v>1.7386220279179425</v>
      </c>
      <c r="G122" s="1">
        <f t="shared" si="10"/>
        <v>17.234757130756176</v>
      </c>
      <c r="H122" s="1">
        <f t="shared" si="17"/>
        <v>62.570399451693575</v>
      </c>
      <c r="I122" s="9">
        <f t="shared" si="16"/>
        <v>0.7049773438255571</v>
      </c>
      <c r="J122" s="9">
        <f t="shared" si="18"/>
        <v>4.1708541405052424E-2</v>
      </c>
      <c r="K122" s="11">
        <f t="shared" si="19"/>
        <v>46.549002769279973</v>
      </c>
      <c r="L122" s="9">
        <f t="shared" si="20"/>
        <v>94.681045584462993</v>
      </c>
      <c r="M122" s="1">
        <f t="shared" si="14"/>
        <v>641.93611092361289</v>
      </c>
      <c r="N122" s="1">
        <f t="shared" si="21"/>
        <v>2330.5346619175061</v>
      </c>
      <c r="O122" s="1">
        <f t="shared" si="15"/>
        <v>9.3229895183023483</v>
      </c>
      <c r="P122" s="4"/>
    </row>
    <row r="123" spans="1:16" ht="15" x14ac:dyDescent="0.2">
      <c r="A123" s="21">
        <v>21</v>
      </c>
      <c r="B123" s="22">
        <v>56.34</v>
      </c>
      <c r="C123" s="23">
        <v>60.640420404040412</v>
      </c>
      <c r="D123" s="1">
        <f t="shared" si="13"/>
        <v>17.234757130756176</v>
      </c>
      <c r="E123" s="1">
        <f t="shared" si="8"/>
        <v>1.7827622034835293</v>
      </c>
      <c r="F123" s="1">
        <f t="shared" si="9"/>
        <v>1.7508168426497546</v>
      </c>
      <c r="G123" s="1">
        <f t="shared" si="10"/>
        <v>16.593239398849025</v>
      </c>
      <c r="H123" s="1">
        <f t="shared" si="17"/>
        <v>62.952404511008396</v>
      </c>
      <c r="I123" s="9">
        <f t="shared" si="16"/>
        <v>0.74668588523060953</v>
      </c>
      <c r="J123" s="9">
        <f t="shared" si="18"/>
        <v>3.844675552856136E-2</v>
      </c>
      <c r="K123" s="11">
        <f t="shared" si="19"/>
        <v>42.908672163540103</v>
      </c>
      <c r="L123" s="9">
        <f t="shared" si="20"/>
        <v>87.27658388776608</v>
      </c>
      <c r="M123" s="1">
        <f t="shared" si="14"/>
        <v>635.64206923401389</v>
      </c>
      <c r="N123" s="1">
        <f t="shared" si="21"/>
        <v>2411.5361506451659</v>
      </c>
      <c r="O123" s="1">
        <f t="shared" si="15"/>
        <v>9.8205751037173439</v>
      </c>
      <c r="P123" s="4"/>
    </row>
    <row r="124" spans="1:16" ht="15" x14ac:dyDescent="0.2">
      <c r="A124" s="21">
        <v>22</v>
      </c>
      <c r="B124" s="22">
        <v>57.97</v>
      </c>
      <c r="C124" s="23">
        <v>58.816826969696962</v>
      </c>
      <c r="D124" s="1">
        <f t="shared" si="13"/>
        <v>16.593239398849025</v>
      </c>
      <c r="E124" s="1">
        <f t="shared" si="8"/>
        <v>1.769501591631071</v>
      </c>
      <c r="F124" s="1">
        <f t="shared" si="9"/>
        <v>1.7632033003707717</v>
      </c>
      <c r="G124" s="1">
        <f t="shared" si="10"/>
        <v>15.967467400814378</v>
      </c>
      <c r="H124" s="1">
        <f t="shared" si="17"/>
        <v>63.034041907027877</v>
      </c>
      <c r="I124" s="9">
        <f t="shared" si="16"/>
        <v>0.78513264075917089</v>
      </c>
      <c r="J124" s="9">
        <f t="shared" si="18"/>
        <v>3.4903638527716829E-2</v>
      </c>
      <c r="K124" s="11">
        <f t="shared" si="19"/>
        <v>38.954360707704438</v>
      </c>
      <c r="L124" s="9">
        <f t="shared" si="20"/>
        <v>79.233482619606903</v>
      </c>
      <c r="M124" s="1">
        <f t="shared" si="14"/>
        <v>629.36697407390727</v>
      </c>
      <c r="N124" s="1">
        <f t="shared" si="21"/>
        <v>2484.5232636360788</v>
      </c>
      <c r="O124" s="1">
        <f t="shared" si="15"/>
        <v>10.274548830845477</v>
      </c>
      <c r="P124" s="4"/>
    </row>
    <row r="125" spans="1:16" ht="15" x14ac:dyDescent="0.2">
      <c r="A125" s="21">
        <v>23</v>
      </c>
      <c r="B125" s="22">
        <v>59.67</v>
      </c>
      <c r="C125" s="23">
        <v>57.114051717171705</v>
      </c>
      <c r="D125" s="1">
        <f t="shared" si="13"/>
        <v>15.967467400814378</v>
      </c>
      <c r="E125" s="1">
        <f t="shared" si="8"/>
        <v>1.7567429704605753</v>
      </c>
      <c r="F125" s="1">
        <f t="shared" si="9"/>
        <v>1.775756037844098</v>
      </c>
      <c r="G125" s="1">
        <f t="shared" si="10"/>
        <v>15.358594108550511</v>
      </c>
      <c r="H125" s="1">
        <f t="shared" si="17"/>
        <v>62.830827913717947</v>
      </c>
      <c r="I125" s="9">
        <f t="shared" si="16"/>
        <v>0.82003627928688771</v>
      </c>
      <c r="J125" s="9">
        <f t="shared" si="18"/>
        <v>3.1199200582957887E-2</v>
      </c>
      <c r="K125" s="11">
        <f t="shared" si="19"/>
        <v>34.820006296348268</v>
      </c>
      <c r="L125" s="9">
        <f t="shared" si="20"/>
        <v>70.824172533542637</v>
      </c>
      <c r="M125" s="1">
        <f t="shared" si="14"/>
        <v>623.12060444521296</v>
      </c>
      <c r="N125" s="1">
        <f t="shared" si="21"/>
        <v>2549.1384947527645</v>
      </c>
      <c r="O125" s="1">
        <f t="shared" si="15"/>
        <v>10.681240745332097</v>
      </c>
      <c r="P125" s="4"/>
    </row>
    <row r="126" spans="1:16" ht="15" x14ac:dyDescent="0.2">
      <c r="A126" s="21">
        <v>24</v>
      </c>
      <c r="B126" s="22">
        <v>61.44</v>
      </c>
      <c r="C126" s="23">
        <v>55.130746161616145</v>
      </c>
      <c r="D126" s="1">
        <f t="shared" si="13"/>
        <v>15.358594108550511</v>
      </c>
      <c r="E126" s="1">
        <f t="shared" si="8"/>
        <v>1.741393870434639</v>
      </c>
      <c r="F126" s="1">
        <f t="shared" si="9"/>
        <v>1.7884512070234555</v>
      </c>
      <c r="G126" s="1">
        <f t="shared" si="10"/>
        <v>14.767506230341398</v>
      </c>
      <c r="H126" s="1">
        <f t="shared" si="17"/>
        <v>62.367878238766288</v>
      </c>
      <c r="I126" s="9">
        <f t="shared" si="16"/>
        <v>0.8512354798698456</v>
      </c>
      <c r="J126" s="9">
        <f t="shared" si="18"/>
        <v>2.7450756283527555E-2</v>
      </c>
      <c r="K126" s="11">
        <f t="shared" si="19"/>
        <v>30.636538397527492</v>
      </c>
      <c r="L126" s="9">
        <f t="shared" si="20"/>
        <v>62.314965219421815</v>
      </c>
      <c r="M126" s="1">
        <f t="shared" si="14"/>
        <v>616.9116630283562</v>
      </c>
      <c r="N126" s="1">
        <f t="shared" si="21"/>
        <v>2605.4142712853891</v>
      </c>
      <c r="O126" s="1">
        <f t="shared" si="15"/>
        <v>11.03911444826158</v>
      </c>
      <c r="P126" s="4"/>
    </row>
    <row r="127" spans="1:16" ht="15" x14ac:dyDescent="0.2">
      <c r="A127" s="21">
        <v>25</v>
      </c>
      <c r="B127" s="22">
        <v>63.28</v>
      </c>
      <c r="C127" s="23">
        <v>53.495736060606092</v>
      </c>
      <c r="D127" s="1">
        <f t="shared" si="13"/>
        <v>14.767506230341398</v>
      </c>
      <c r="E127" s="1">
        <f t="shared" si="8"/>
        <v>1.7283191674577121</v>
      </c>
      <c r="F127" s="1">
        <f t="shared" si="9"/>
        <v>1.8012664704896202</v>
      </c>
      <c r="G127" s="1">
        <f t="shared" si="10"/>
        <v>14.197748371699387</v>
      </c>
      <c r="H127" s="1">
        <f t="shared" si="17"/>
        <v>61.666807630244911</v>
      </c>
      <c r="I127" s="9">
        <f t="shared" si="16"/>
        <v>0.87868623615337316</v>
      </c>
      <c r="J127" s="9">
        <f t="shared" si="18"/>
        <v>2.376685253186317E-2</v>
      </c>
      <c r="K127" s="11">
        <f t="shared" si="19"/>
        <v>26.525101263520838</v>
      </c>
      <c r="L127" s="9">
        <f t="shared" si="20"/>
        <v>53.952269059592588</v>
      </c>
      <c r="M127" s="1">
        <f t="shared" si="14"/>
        <v>610.87247434155904</v>
      </c>
      <c r="N127" s="1">
        <f t="shared" si="21"/>
        <v>2653.2767292116578</v>
      </c>
      <c r="O127" s="1">
        <f t="shared" si="15"/>
        <v>11.346692603965122</v>
      </c>
      <c r="P127" s="4"/>
    </row>
    <row r="128" spans="1:16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13"/>
        <v>14.197748371699387</v>
      </c>
      <c r="E128" s="1">
        <f t="shared" si="8"/>
        <v>1.7114850297456357</v>
      </c>
      <c r="F128" s="1">
        <f t="shared" si="9"/>
        <v>1.8141143561291255</v>
      </c>
      <c r="G128" s="1">
        <f t="shared" si="10"/>
        <v>13.646471291215525</v>
      </c>
      <c r="H128" s="1">
        <f t="shared" si="17"/>
        <v>60.769915488603729</v>
      </c>
      <c r="I128" s="9">
        <f t="shared" si="16"/>
        <v>0.90245308868523633</v>
      </c>
      <c r="J128" s="9">
        <f t="shared" si="18"/>
        <v>2.024217087146396E-2</v>
      </c>
      <c r="K128" s="11">
        <f t="shared" si="19"/>
        <v>22.591364651219212</v>
      </c>
      <c r="L128" s="9">
        <f t="shared" si="20"/>
        <v>45.951017188469798</v>
      </c>
      <c r="M128" s="1">
        <f t="shared" si="14"/>
        <v>604.78266320823491</v>
      </c>
      <c r="N128" s="1">
        <f t="shared" si="21"/>
        <v>2693.193760338283</v>
      </c>
      <c r="O128" s="1">
        <f t="shared" si="15"/>
        <v>11.546283942834743</v>
      </c>
      <c r="P128" s="4"/>
    </row>
    <row r="129" spans="1:16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13"/>
        <v>13.646471291215525</v>
      </c>
      <c r="E129" s="1">
        <f t="shared" si="8"/>
        <v>1.6981287310808555</v>
      </c>
      <c r="F129" s="1">
        <f t="shared" si="9"/>
        <v>1.8270460170047342</v>
      </c>
      <c r="G129" s="1">
        <f t="shared" si="10"/>
        <v>13.113962541026565</v>
      </c>
      <c r="H129" s="1">
        <f t="shared" si="17"/>
        <v>59.70162552866573</v>
      </c>
      <c r="I129" s="9">
        <f t="shared" si="16"/>
        <v>0.92269525955670029</v>
      </c>
      <c r="J129" s="9">
        <f t="shared" si="18"/>
        <v>1.6953762376804904E-2</v>
      </c>
      <c r="K129" s="11">
        <f t="shared" si="19"/>
        <v>18.921321754301566</v>
      </c>
      <c r="L129" s="9">
        <f t="shared" si="20"/>
        <v>38.486120452823378</v>
      </c>
      <c r="M129" s="1">
        <f t="shared" si="14"/>
        <v>598.74867714639026</v>
      </c>
      <c r="N129" s="1">
        <f t="shared" si="21"/>
        <v>2725.8175549111775</v>
      </c>
      <c r="O129" s="1">
        <f t="shared" si="15"/>
        <v>11.761220229147128</v>
      </c>
      <c r="P129" s="4"/>
    </row>
    <row r="130" spans="1:16" ht="15" x14ac:dyDescent="0.2">
      <c r="A130" s="21">
        <v>28</v>
      </c>
      <c r="B130" s="22">
        <v>69.19</v>
      </c>
      <c r="C130" s="23">
        <v>47.950748686868678</v>
      </c>
      <c r="D130" s="1">
        <f t="shared" si="13"/>
        <v>13.113962541026565</v>
      </c>
      <c r="E130" s="1">
        <f t="shared" si="8"/>
        <v>1.6807953924876486</v>
      </c>
      <c r="F130" s="1">
        <f t="shared" si="9"/>
        <v>1.840043330603494</v>
      </c>
      <c r="G130" s="1">
        <f t="shared" si="10"/>
        <v>12.602697466322432</v>
      </c>
      <c r="H130" s="1">
        <f t="shared" si="17"/>
        <v>58.492051660871475</v>
      </c>
      <c r="I130" s="9">
        <f t="shared" si="16"/>
        <v>0.93964902193350519</v>
      </c>
      <c r="J130" s="9">
        <f t="shared" si="18"/>
        <v>1.3958827366106208E-2</v>
      </c>
      <c r="K130" s="11">
        <f t="shared" si="19"/>
        <v>15.578811241816002</v>
      </c>
      <c r="L130" s="9">
        <f t="shared" si="20"/>
        <v>31.687427218345569</v>
      </c>
      <c r="M130" s="1">
        <f t="shared" si="14"/>
        <v>592.88635126646125</v>
      </c>
      <c r="N130" s="1">
        <f t="shared" si="21"/>
        <v>2751.7235242673114</v>
      </c>
      <c r="O130" s="1">
        <f t="shared" si="15"/>
        <v>11.932378538817707</v>
      </c>
      <c r="P130" s="4"/>
    </row>
    <row r="131" spans="1:16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13"/>
        <v>12.602697466322432</v>
      </c>
      <c r="E131" s="1">
        <f t="shared" ref="E131:E194" si="22">LOG(C131)</f>
        <v>1.66649660093356</v>
      </c>
      <c r="F131" s="1">
        <f t="shared" ref="F131:F194" si="23">LOG(B131)</f>
        <v>1.8530286147129897</v>
      </c>
      <c r="G131" s="1">
        <f t="shared" ref="G131:G194" si="24">D131*(B131/B132)^$K$3</f>
        <v>12.112184408009961</v>
      </c>
      <c r="H131" s="1">
        <f t="shared" si="17"/>
        <v>57.180397199567068</v>
      </c>
      <c r="I131" s="9">
        <f t="shared" si="16"/>
        <v>0.9536078492996114</v>
      </c>
      <c r="J131" s="9">
        <f t="shared" si="18"/>
        <v>1.1294089096650528E-2</v>
      </c>
      <c r="K131" s="11">
        <f t="shared" si="19"/>
        <v>12.604818268058526</v>
      </c>
      <c r="L131" s="9">
        <f t="shared" si="20"/>
        <v>25.638301618128985</v>
      </c>
      <c r="M131" s="1">
        <f t="shared" si="14"/>
        <v>587.10489340424976</v>
      </c>
      <c r="N131" s="1">
        <f t="shared" si="21"/>
        <v>2771.6628043132841</v>
      </c>
      <c r="O131" s="1">
        <f t="shared" si="15"/>
        <v>12.007883411909145</v>
      </c>
      <c r="P131" s="4"/>
    </row>
    <row r="132" spans="1:16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25">G131</f>
        <v>12.112184408009961</v>
      </c>
      <c r="E132" s="1">
        <f t="shared" si="22"/>
        <v>1.6498140080347867</v>
      </c>
      <c r="F132" s="1">
        <f t="shared" si="23"/>
        <v>1.8659918001262754</v>
      </c>
      <c r="G132" s="1">
        <f t="shared" si="24"/>
        <v>11.641876887741304</v>
      </c>
      <c r="H132" s="1">
        <f t="shared" si="17"/>
        <v>55.792475698779519</v>
      </c>
      <c r="I132" s="9">
        <f t="shared" si="16"/>
        <v>0.96490193839626193</v>
      </c>
      <c r="J132" s="9">
        <f t="shared" si="18"/>
        <v>8.976651749819875E-3</v>
      </c>
      <c r="K132" s="11">
        <f>K$15*J132*(K$16*K$12)*K$13</f>
        <v>10.018432030581867</v>
      </c>
      <c r="L132" s="9">
        <f t="shared" si="20"/>
        <v>20.377571233349073</v>
      </c>
      <c r="M132" s="1">
        <f t="shared" ref="M132:M163" si="26">1/(G131*B131/(M131*(B132)*G132))</f>
        <v>581.40587183209379</v>
      </c>
      <c r="N132" s="1">
        <f t="shared" si="21"/>
        <v>2786.3267485225324</v>
      </c>
      <c r="O132" s="1">
        <f t="shared" ref="O132:O195" si="27">(H132*100000)*((B132/1000000)-(B131/1000000))</f>
        <v>12.051174750936337</v>
      </c>
      <c r="P132" s="4"/>
    </row>
    <row r="133" spans="1:16" ht="15" x14ac:dyDescent="0.2">
      <c r="A133" s="21">
        <v>31</v>
      </c>
      <c r="B133" s="22">
        <v>75.67</v>
      </c>
      <c r="C133" s="23">
        <v>43.140624949494963</v>
      </c>
      <c r="D133" s="1">
        <f t="shared" si="25"/>
        <v>11.641876887741304</v>
      </c>
      <c r="E133" s="1">
        <f t="shared" si="22"/>
        <v>1.6348864321469443</v>
      </c>
      <c r="F133" s="1">
        <f t="shared" si="23"/>
        <v>1.8789237339675673</v>
      </c>
      <c r="G133" s="1">
        <f t="shared" si="24"/>
        <v>11.189277224332761</v>
      </c>
      <c r="H133" s="1">
        <f t="shared" si="17"/>
        <v>54.356919264789546</v>
      </c>
      <c r="I133" s="9">
        <f t="shared" si="16"/>
        <v>0.9738785901460818</v>
      </c>
      <c r="J133" s="9">
        <f t="shared" si="18"/>
        <v>7.0060985285556043E-3</v>
      </c>
      <c r="K133" s="11">
        <f t="shared" si="19"/>
        <v>7.8191873611786704</v>
      </c>
      <c r="L133" s="9">
        <f t="shared" si="20"/>
        <v>15.90428990813515</v>
      </c>
      <c r="M133" s="1">
        <f t="shared" si="26"/>
        <v>575.69224480799289</v>
      </c>
      <c r="N133" s="1">
        <f t="shared" si="21"/>
        <v>2796.6825957571727</v>
      </c>
      <c r="O133" s="1">
        <f t="shared" si="27"/>
        <v>12.067236076783294</v>
      </c>
      <c r="P133" s="4"/>
    </row>
    <row r="134" spans="1:16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25"/>
        <v>11.189277224332761</v>
      </c>
      <c r="E134" s="1">
        <f t="shared" si="22"/>
        <v>1.6176302362766268</v>
      </c>
      <c r="F134" s="1">
        <f t="shared" si="23"/>
        <v>1.8918718304455837</v>
      </c>
      <c r="G134" s="1">
        <f t="shared" si="24"/>
        <v>10.755929972671767</v>
      </c>
      <c r="H134" s="1">
        <f t="shared" si="17"/>
        <v>52.888773267350253</v>
      </c>
      <c r="I134" s="9">
        <f t="shared" si="16"/>
        <v>0.98088468867463741</v>
      </c>
      <c r="J134" s="9">
        <f t="shared" si="18"/>
        <v>5.367491148101422E-3</v>
      </c>
      <c r="K134" s="11">
        <f t="shared" si="19"/>
        <v>5.9904123208392202</v>
      </c>
      <c r="L134" s="9">
        <f t="shared" si="20"/>
        <v>12.184546784607308</v>
      </c>
      <c r="M134" s="1">
        <f t="shared" si="26"/>
        <v>570.1438021344984</v>
      </c>
      <c r="N134" s="1">
        <f t="shared" si="21"/>
        <v>2803.4959652481102</v>
      </c>
      <c r="O134" s="1">
        <f t="shared" si="27"/>
        <v>12.111529078223173</v>
      </c>
      <c r="P134" s="4"/>
    </row>
    <row r="135" spans="1:16" ht="15" x14ac:dyDescent="0.2">
      <c r="A135" s="21">
        <v>33</v>
      </c>
      <c r="B135" s="22">
        <v>80.31</v>
      </c>
      <c r="C135" s="23">
        <v>40.07965272727273</v>
      </c>
      <c r="D135" s="1">
        <f t="shared" si="25"/>
        <v>10.755929972671767</v>
      </c>
      <c r="E135" s="1">
        <f t="shared" si="22"/>
        <v>1.6029239499030377</v>
      </c>
      <c r="F135" s="1">
        <f t="shared" si="23"/>
        <v>1.9047696259065952</v>
      </c>
      <c r="G135" s="1">
        <f t="shared" si="24"/>
        <v>10.342830341789599</v>
      </c>
      <c r="H135" s="1">
        <f t="shared" si="17"/>
        <v>51.410759273771454</v>
      </c>
      <c r="I135" s="9">
        <f t="shared" si="16"/>
        <v>0.98625217982273883</v>
      </c>
      <c r="J135" s="9">
        <f t="shared" si="18"/>
        <v>4.0348861325620877E-3</v>
      </c>
      <c r="K135" s="11">
        <f t="shared" si="19"/>
        <v>4.5031525781337951</v>
      </c>
      <c r="L135" s="9">
        <f t="shared" si="20"/>
        <v>9.1594485200326652</v>
      </c>
      <c r="M135" s="1">
        <f t="shared" si="26"/>
        <v>564.77262484082826</v>
      </c>
      <c r="N135" s="1">
        <f t="shared" si="21"/>
        <v>2807.2963106425618</v>
      </c>
      <c r="O135" s="1">
        <f t="shared" si="27"/>
        <v>12.081528429336377</v>
      </c>
      <c r="P135" s="4"/>
    </row>
    <row r="136" spans="1:16" ht="15" x14ac:dyDescent="0.2">
      <c r="A136" s="21">
        <v>34</v>
      </c>
      <c r="B136" s="22">
        <v>82.71</v>
      </c>
      <c r="C136" s="23">
        <v>38.484122424242457</v>
      </c>
      <c r="D136" s="1">
        <f t="shared" si="25"/>
        <v>10.342830341789599</v>
      </c>
      <c r="E136" s="1">
        <f t="shared" si="22"/>
        <v>1.5852815875395301</v>
      </c>
      <c r="F136" s="1">
        <f t="shared" si="23"/>
        <v>1.9175580208254361</v>
      </c>
      <c r="G136" s="1">
        <f t="shared" si="24"/>
        <v>9.9474170810018219</v>
      </c>
      <c r="H136" s="1">
        <f t="shared" si="17"/>
        <v>49.945279956286008</v>
      </c>
      <c r="I136" s="9">
        <f t="shared" si="16"/>
        <v>0.99028706595530092</v>
      </c>
      <c r="J136" s="9">
        <f t="shared" si="18"/>
        <v>2.9749870456136085E-3</v>
      </c>
      <c r="K136" s="11">
        <f t="shared" si="19"/>
        <v>3.3202474975081384</v>
      </c>
      <c r="L136" s="9">
        <f t="shared" si="20"/>
        <v>6.753410083163633</v>
      </c>
      <c r="M136" s="1">
        <f t="shared" si="26"/>
        <v>559.41352171524716</v>
      </c>
      <c r="N136" s="1">
        <f t="shared" si="21"/>
        <v>2808.7758586861264</v>
      </c>
      <c r="O136" s="1">
        <f t="shared" si="27"/>
        <v>11.986867189508596</v>
      </c>
      <c r="P136" s="4"/>
    </row>
    <row r="137" spans="1:16" ht="15" x14ac:dyDescent="0.2">
      <c r="A137" s="21">
        <v>35</v>
      </c>
      <c r="B137" s="22">
        <v>85.17</v>
      </c>
      <c r="C137" s="23">
        <v>37.249273939393944</v>
      </c>
      <c r="D137" s="1">
        <f t="shared" si="25"/>
        <v>9.9474170810018219</v>
      </c>
      <c r="E137" s="1">
        <f t="shared" si="22"/>
        <v>1.5711178119249061</v>
      </c>
      <c r="F137" s="1">
        <f t="shared" si="23"/>
        <v>1.9302866472455196</v>
      </c>
      <c r="G137" s="1">
        <f t="shared" si="24"/>
        <v>9.5690313034666321</v>
      </c>
      <c r="H137" s="1">
        <f t="shared" si="17"/>
        <v>48.498788876666694</v>
      </c>
      <c r="I137" s="9">
        <f t="shared" si="16"/>
        <v>0.99326205300091452</v>
      </c>
      <c r="J137" s="9">
        <f t="shared" si="18"/>
        <v>2.1505986565694135E-3</v>
      </c>
      <c r="K137" s="11">
        <f t="shared" si="19"/>
        <v>2.4001851766538316</v>
      </c>
      <c r="L137" s="9">
        <f t="shared" si="20"/>
        <v>4.8819959312187207</v>
      </c>
      <c r="M137" s="1">
        <f t="shared" si="26"/>
        <v>554.13965967564809</v>
      </c>
      <c r="N137" s="1">
        <f t="shared" si="21"/>
        <v>2808.5499472721981</v>
      </c>
      <c r="O137" s="1">
        <f t="shared" si="27"/>
        <v>11.930702063660009</v>
      </c>
      <c r="P137" s="4"/>
    </row>
    <row r="138" spans="1:16" ht="15" x14ac:dyDescent="0.2">
      <c r="A138" s="21">
        <v>36</v>
      </c>
      <c r="B138" s="22">
        <v>87.69</v>
      </c>
      <c r="C138" s="23">
        <v>35.743114848484858</v>
      </c>
      <c r="D138" s="1">
        <f t="shared" si="25"/>
        <v>9.5690313034666321</v>
      </c>
      <c r="E138" s="1">
        <f t="shared" si="22"/>
        <v>1.5531923965905472</v>
      </c>
      <c r="F138" s="1">
        <f t="shared" si="23"/>
        <v>1.9429500700770987</v>
      </c>
      <c r="G138" s="1">
        <f t="shared" si="24"/>
        <v>9.2083704114560216</v>
      </c>
      <c r="H138" s="1">
        <f t="shared" si="17"/>
        <v>47.07769871702736</v>
      </c>
      <c r="I138" s="9">
        <f t="shared" si="16"/>
        <v>0.99541265165748394</v>
      </c>
      <c r="J138" s="9">
        <f t="shared" si="18"/>
        <v>1.5236270707914557E-3</v>
      </c>
      <c r="K138" s="11">
        <f t="shared" si="19"/>
        <v>1.7004507553704575</v>
      </c>
      <c r="L138" s="9">
        <f t="shared" si="20"/>
        <v>3.4587304970068473</v>
      </c>
      <c r="M138" s="1">
        <f t="shared" si="26"/>
        <v>549.03175233050115</v>
      </c>
      <c r="N138" s="1">
        <f t="shared" si="21"/>
        <v>2806.9191689053714</v>
      </c>
      <c r="O138" s="1">
        <f t="shared" si="27"/>
        <v>11.863580076690878</v>
      </c>
      <c r="P138" s="4"/>
    </row>
    <row r="139" spans="1:16" ht="15" x14ac:dyDescent="0.2">
      <c r="A139" s="21">
        <v>37</v>
      </c>
      <c r="B139" s="22">
        <v>90.26</v>
      </c>
      <c r="C139" s="23">
        <v>34.592036565656599</v>
      </c>
      <c r="D139" s="1">
        <f t="shared" si="25"/>
        <v>9.2083704114560216</v>
      </c>
      <c r="E139" s="1">
        <f t="shared" si="22"/>
        <v>1.5389761313462533</v>
      </c>
      <c r="F139" s="1">
        <f t="shared" si="23"/>
        <v>1.9554953291841271</v>
      </c>
      <c r="G139" s="1">
        <f t="shared" si="24"/>
        <v>8.8632469088766488</v>
      </c>
      <c r="H139" s="1">
        <f t="shared" si="17"/>
        <v>45.69600043063452</v>
      </c>
      <c r="I139" s="9">
        <f t="shared" si="16"/>
        <v>0.99693627872827539</v>
      </c>
      <c r="J139" s="9">
        <f t="shared" si="18"/>
        <v>1.0574640570641947E-3</v>
      </c>
      <c r="K139" s="11">
        <f t="shared" si="19"/>
        <v>1.1801874547147895</v>
      </c>
      <c r="L139" s="9">
        <f t="shared" si="20"/>
        <v>2.4005107639342618</v>
      </c>
      <c r="M139" s="1">
        <f t="shared" si="26"/>
        <v>543.94224346666783</v>
      </c>
      <c r="N139" s="1">
        <f t="shared" si="21"/>
        <v>2804.3881939923863</v>
      </c>
      <c r="O139" s="1">
        <f t="shared" si="27"/>
        <v>11.74387211067312</v>
      </c>
      <c r="P139" s="4"/>
    </row>
    <row r="140" spans="1:16" ht="15" x14ac:dyDescent="0.2">
      <c r="A140" s="21">
        <v>38</v>
      </c>
      <c r="B140" s="22">
        <v>92.89</v>
      </c>
      <c r="C140" s="23">
        <v>33.207922929292948</v>
      </c>
      <c r="D140" s="1">
        <f t="shared" si="25"/>
        <v>8.8632469088766488</v>
      </c>
      <c r="E140" s="1">
        <f t="shared" si="22"/>
        <v>1.521241712437988</v>
      </c>
      <c r="F140" s="1">
        <f t="shared" si="23"/>
        <v>1.9679689628786923</v>
      </c>
      <c r="G140" s="1">
        <f t="shared" si="24"/>
        <v>8.5342204904296608</v>
      </c>
      <c r="H140" s="1">
        <f t="shared" si="17"/>
        <v>44.351434635299029</v>
      </c>
      <c r="I140" s="9">
        <f t="shared" si="16"/>
        <v>0.99799374278533959</v>
      </c>
      <c r="J140" s="9">
        <f t="shared" si="18"/>
        <v>7.1868907137073723E-4</v>
      </c>
      <c r="K140" s="11">
        <f t="shared" si="19"/>
        <v>0.80209612819102716</v>
      </c>
      <c r="L140" s="9">
        <f t="shared" si="20"/>
        <v>1.6314699683855465</v>
      </c>
      <c r="M140" s="1">
        <f t="shared" si="26"/>
        <v>539.0107577897486</v>
      </c>
      <c r="N140" s="1">
        <f t="shared" si="21"/>
        <v>2801.1814809147845</v>
      </c>
      <c r="O140" s="1">
        <f t="shared" si="27"/>
        <v>11.664427309083614</v>
      </c>
      <c r="P140" s="4"/>
    </row>
    <row r="141" spans="1:16" ht="15" x14ac:dyDescent="0.2">
      <c r="A141" s="21">
        <v>39</v>
      </c>
      <c r="B141" s="22">
        <v>95.57</v>
      </c>
      <c r="C141" s="23">
        <v>32.153074444444428</v>
      </c>
      <c r="D141" s="1">
        <f t="shared" si="25"/>
        <v>8.5342204904296608</v>
      </c>
      <c r="E141" s="1">
        <f t="shared" si="22"/>
        <v>1.5072225060446633</v>
      </c>
      <c r="F141" s="1">
        <f t="shared" si="23"/>
        <v>1.9803215860087564</v>
      </c>
      <c r="G141" s="1">
        <f t="shared" si="24"/>
        <v>8.2204461699845393</v>
      </c>
      <c r="H141" s="1">
        <f t="shared" si="17"/>
        <v>43.05029823074446</v>
      </c>
      <c r="I141" s="9">
        <f t="shared" si="16"/>
        <v>0.99871243185671033</v>
      </c>
      <c r="J141" s="9">
        <f t="shared" si="18"/>
        <v>4.7810605950582286E-4</v>
      </c>
      <c r="K141" s="11">
        <f t="shared" si="19"/>
        <v>0.53359238990913616</v>
      </c>
      <c r="L141" s="9">
        <f t="shared" si="20"/>
        <v>1.0853312076934734</v>
      </c>
      <c r="M141" s="1">
        <f t="shared" si="26"/>
        <v>534.17257474376083</v>
      </c>
      <c r="N141" s="1">
        <f t="shared" si="21"/>
        <v>2797.4501838319102</v>
      </c>
      <c r="O141" s="1">
        <f t="shared" si="27"/>
        <v>11.537479925839493</v>
      </c>
      <c r="P141" s="4"/>
    </row>
    <row r="142" spans="1:16" ht="15" x14ac:dyDescent="0.2">
      <c r="A142" s="21">
        <v>40</v>
      </c>
      <c r="B142" s="22">
        <v>98.3</v>
      </c>
      <c r="C142" s="23">
        <v>30.895379999999992</v>
      </c>
      <c r="D142" s="1">
        <f t="shared" si="25"/>
        <v>8.2204461699845393</v>
      </c>
      <c r="E142" s="1">
        <f t="shared" si="22"/>
        <v>1.4898935412203884</v>
      </c>
      <c r="F142" s="1">
        <f t="shared" si="23"/>
        <v>1.9925535178321356</v>
      </c>
      <c r="G142" s="1">
        <f t="shared" si="24"/>
        <v>7.9200818003886804</v>
      </c>
      <c r="H142" s="1">
        <f t="shared" si="17"/>
        <v>41.796393963063778</v>
      </c>
      <c r="I142" s="9">
        <f t="shared" si="16"/>
        <v>0.99919053791621615</v>
      </c>
      <c r="J142" s="9">
        <f t="shared" si="18"/>
        <v>3.1119534286494499E-4</v>
      </c>
      <c r="K142" s="11">
        <f t="shared" si="19"/>
        <v>0.34731094372560806</v>
      </c>
      <c r="L142" s="9">
        <f t="shared" si="20"/>
        <v>0.7064332496628436</v>
      </c>
      <c r="M142" s="1">
        <f t="shared" si="26"/>
        <v>529.35594645319293</v>
      </c>
      <c r="N142" s="1">
        <f t="shared" si="21"/>
        <v>2793.5531781455052</v>
      </c>
      <c r="O142" s="1">
        <f t="shared" si="27"/>
        <v>11.410415551916394</v>
      </c>
      <c r="P142" s="4"/>
    </row>
    <row r="143" spans="1:16" ht="15" x14ac:dyDescent="0.2">
      <c r="A143" s="21">
        <v>41</v>
      </c>
      <c r="B143" s="22">
        <v>101.09</v>
      </c>
      <c r="C143" s="23">
        <v>29.929933030303022</v>
      </c>
      <c r="D143" s="1">
        <f t="shared" si="25"/>
        <v>7.9200818003886804</v>
      </c>
      <c r="E143" s="1">
        <f t="shared" si="22"/>
        <v>1.4761057450860187</v>
      </c>
      <c r="F143" s="1">
        <f t="shared" si="23"/>
        <v>2.0047081965443363</v>
      </c>
      <c r="G143" s="1">
        <f t="shared" si="24"/>
        <v>7.6345196085688087</v>
      </c>
      <c r="H143" s="1">
        <f t="shared" si="17"/>
        <v>40.582899435818796</v>
      </c>
      <c r="I143" s="9">
        <f t="shared" si="16"/>
        <v>0.99950173325908109</v>
      </c>
      <c r="J143" s="9">
        <f t="shared" si="18"/>
        <v>1.980998320126881E-4</v>
      </c>
      <c r="K143" s="11">
        <f t="shared" si="19"/>
        <v>0.22109019683520925</v>
      </c>
      <c r="L143" s="9">
        <f t="shared" si="20"/>
        <v>0.44969923649249727</v>
      </c>
      <c r="M143" s="1">
        <f t="shared" si="26"/>
        <v>524.75250751712485</v>
      </c>
      <c r="N143" s="1">
        <f t="shared" si="21"/>
        <v>2789.4326471254508</v>
      </c>
      <c r="O143" s="1">
        <f t="shared" si="27"/>
        <v>11.322628942593521</v>
      </c>
      <c r="P143" s="4"/>
    </row>
    <row r="144" spans="1:16" ht="15" x14ac:dyDescent="0.2">
      <c r="A144" s="21">
        <v>42</v>
      </c>
      <c r="B144" s="22">
        <v>103.92</v>
      </c>
      <c r="C144" s="23">
        <v>28.768372424242422</v>
      </c>
      <c r="D144" s="1">
        <f t="shared" si="25"/>
        <v>7.6345196085688087</v>
      </c>
      <c r="E144" s="1">
        <f t="shared" si="22"/>
        <v>1.4589152922982156</v>
      </c>
      <c r="F144" s="1">
        <f t="shared" si="23"/>
        <v>2.0166991380649715</v>
      </c>
      <c r="G144" s="1">
        <f t="shared" si="24"/>
        <v>7.3619320126790386</v>
      </c>
      <c r="H144" s="1">
        <f t="shared" si="17"/>
        <v>39.419094431965554</v>
      </c>
      <c r="I144" s="9">
        <f t="shared" si="16"/>
        <v>0.99969983309109378</v>
      </c>
      <c r="J144" s="9">
        <f t="shared" si="18"/>
        <v>1.2328000666361749E-4</v>
      </c>
      <c r="K144" s="11">
        <f t="shared" si="19"/>
        <v>0.13758719864719207</v>
      </c>
      <c r="L144" s="9">
        <f t="shared" si="20"/>
        <v>0.27985346735613559</v>
      </c>
      <c r="M144" s="1">
        <f t="shared" si="26"/>
        <v>520.18227726057808</v>
      </c>
      <c r="N144" s="1">
        <f t="shared" si="21"/>
        <v>2785.289822543165</v>
      </c>
      <c r="O144" s="1">
        <f t="shared" si="27"/>
        <v>11.155603724246246</v>
      </c>
      <c r="P144" s="4"/>
    </row>
    <row r="145" spans="1:16" ht="15" x14ac:dyDescent="0.2">
      <c r="A145" s="21">
        <v>43</v>
      </c>
      <c r="B145" s="22">
        <v>106.8</v>
      </c>
      <c r="C145" s="23">
        <v>27.910784040404039</v>
      </c>
      <c r="D145" s="1">
        <f t="shared" si="25"/>
        <v>7.3619320126790386</v>
      </c>
      <c r="E145" s="1">
        <f t="shared" si="22"/>
        <v>1.4457720364040187</v>
      </c>
      <c r="F145" s="1">
        <f t="shared" si="23"/>
        <v>2.0285712526925375</v>
      </c>
      <c r="G145" s="1">
        <f t="shared" si="24"/>
        <v>7.102503492137644</v>
      </c>
      <c r="H145" s="1">
        <f t="shared" si="17"/>
        <v>38.29798886583999</v>
      </c>
      <c r="I145" s="9">
        <f t="shared" si="16"/>
        <v>0.9998231130977574</v>
      </c>
      <c r="J145" s="9">
        <f t="shared" si="18"/>
        <v>7.4967489183896951E-5</v>
      </c>
      <c r="K145" s="11">
        <f t="shared" si="19"/>
        <v>8.3667799066319312E-2</v>
      </c>
      <c r="L145" s="9">
        <f t="shared" si="20"/>
        <v>0.17018097544675723</v>
      </c>
      <c r="M145" s="1">
        <f t="shared" si="26"/>
        <v>515.75959921093624</v>
      </c>
      <c r="N145" s="1">
        <f t="shared" si="21"/>
        <v>2781.0694369804</v>
      </c>
      <c r="O145" s="1">
        <f t="shared" si="27"/>
        <v>11.029820793361862</v>
      </c>
      <c r="P145" s="4"/>
    </row>
    <row r="146" spans="1:16" ht="15" x14ac:dyDescent="0.2">
      <c r="A146" s="21">
        <v>44</v>
      </c>
      <c r="B146" s="22">
        <v>109.72</v>
      </c>
      <c r="C146" s="23">
        <v>26.822079494949488</v>
      </c>
      <c r="D146" s="1">
        <f t="shared" si="25"/>
        <v>7.102503492137644</v>
      </c>
      <c r="E146" s="1">
        <f t="shared" si="22"/>
        <v>1.4284924453340728</v>
      </c>
      <c r="F146" s="1">
        <f t="shared" si="23"/>
        <v>2.0402857989324916</v>
      </c>
      <c r="G146" s="1">
        <f t="shared" si="24"/>
        <v>6.854629956172821</v>
      </c>
      <c r="H146" s="1">
        <f t="shared" si="17"/>
        <v>37.223115992859896</v>
      </c>
      <c r="I146" s="9">
        <f t="shared" si="16"/>
        <v>0.9998980805869413</v>
      </c>
      <c r="J146" s="9">
        <f t="shared" si="18"/>
        <v>4.4528524319242813E-5</v>
      </c>
      <c r="K146" s="11">
        <f t="shared" si="19"/>
        <v>4.9696257217887209E-2</v>
      </c>
      <c r="L146" s="9">
        <f t="shared" si="20"/>
        <v>0.10108258641642129</v>
      </c>
      <c r="M146" s="1">
        <f t="shared" si="26"/>
        <v>511.36903267272442</v>
      </c>
      <c r="N146" s="1">
        <f t="shared" si="21"/>
        <v>2776.9185120185793</v>
      </c>
      <c r="O146" s="1">
        <f t="shared" si="27"/>
        <v>10.869149869915111</v>
      </c>
      <c r="P146" s="4"/>
    </row>
    <row r="147" spans="1:16" ht="15" x14ac:dyDescent="0.2">
      <c r="A147" s="21">
        <v>45</v>
      </c>
      <c r="B147" s="22">
        <v>112.69</v>
      </c>
      <c r="C147" s="23">
        <v>26.016978484848501</v>
      </c>
      <c r="D147" s="1">
        <f t="shared" si="25"/>
        <v>6.854629956172821</v>
      </c>
      <c r="E147" s="1">
        <f t="shared" si="22"/>
        <v>1.4152568578076989</v>
      </c>
      <c r="F147" s="1">
        <f t="shared" si="23"/>
        <v>2.0518853788898719</v>
      </c>
      <c r="G147" s="1">
        <f t="shared" si="24"/>
        <v>6.6184790897985435</v>
      </c>
      <c r="H147" s="1">
        <f t="shared" si="17"/>
        <v>36.187758338485999</v>
      </c>
      <c r="I147" s="9">
        <f t="shared" si="16"/>
        <v>0.99994260911126054</v>
      </c>
      <c r="J147" s="9">
        <f t="shared" si="18"/>
        <v>2.5822660385643736E-5</v>
      </c>
      <c r="K147" s="11">
        <f t="shared" si="19"/>
        <v>2.8819494743968631E-2</v>
      </c>
      <c r="L147" s="9">
        <f t="shared" si="20"/>
        <v>5.861908383084987E-2</v>
      </c>
      <c r="M147" s="1">
        <f t="shared" si="26"/>
        <v>507.1170251244871</v>
      </c>
      <c r="N147" s="1">
        <f t="shared" si="21"/>
        <v>2772.7561129297892</v>
      </c>
      <c r="O147" s="1">
        <f t="shared" si="27"/>
        <v>10.747764226530318</v>
      </c>
      <c r="P147" s="4"/>
    </row>
    <row r="148" spans="1:16" ht="15" x14ac:dyDescent="0.2">
      <c r="A148" s="21">
        <v>46</v>
      </c>
      <c r="B148" s="22">
        <v>115.7</v>
      </c>
      <c r="C148" s="23">
        <v>24.874582020202027</v>
      </c>
      <c r="D148" s="1">
        <f t="shared" si="25"/>
        <v>6.6184790897985435</v>
      </c>
      <c r="E148" s="1">
        <f t="shared" si="22"/>
        <v>1.3957557918159567</v>
      </c>
      <c r="F148" s="1">
        <f t="shared" si="23"/>
        <v>2.0633333589517497</v>
      </c>
      <c r="G148" s="1">
        <f t="shared" si="24"/>
        <v>6.3926395482085798</v>
      </c>
      <c r="H148" s="1">
        <f t="shared" si="17"/>
        <v>35.195427027705655</v>
      </c>
      <c r="I148" s="9">
        <f t="shared" si="16"/>
        <v>0.99996843177164618</v>
      </c>
      <c r="J148" s="9">
        <f t="shared" si="18"/>
        <v>1.4614113680311291E-5</v>
      </c>
      <c r="K148" s="11">
        <f t="shared" si="19"/>
        <v>1.6310146441442731E-2</v>
      </c>
      <c r="L148" s="9">
        <f t="shared" si="20"/>
        <v>3.3174968889572908E-2</v>
      </c>
      <c r="M148" s="1">
        <f t="shared" si="26"/>
        <v>502.89600695186641</v>
      </c>
      <c r="N148" s="1">
        <f t="shared" si="21"/>
        <v>2768.7529668646803</v>
      </c>
      <c r="O148" s="1">
        <f t="shared" si="27"/>
        <v>10.59382353533945</v>
      </c>
      <c r="P148" s="4"/>
    </row>
    <row r="149" spans="1:16" ht="15" x14ac:dyDescent="0.2">
      <c r="A149" s="21">
        <v>47</v>
      </c>
      <c r="B149" s="22">
        <v>118.76</v>
      </c>
      <c r="C149" s="23">
        <v>24.131657777777761</v>
      </c>
      <c r="D149" s="1">
        <f t="shared" si="25"/>
        <v>6.3926395482085798</v>
      </c>
      <c r="E149" s="1">
        <f t="shared" si="22"/>
        <v>1.3825871577567255</v>
      </c>
      <c r="F149" s="1">
        <f t="shared" si="23"/>
        <v>2.0746701889240069</v>
      </c>
      <c r="G149" s="1">
        <f t="shared" si="24"/>
        <v>6.1779389017635138</v>
      </c>
      <c r="H149" s="1">
        <f t="shared" si="17"/>
        <v>34.238635667428611</v>
      </c>
      <c r="I149" s="9">
        <f t="shared" si="16"/>
        <v>0.99998304588532649</v>
      </c>
      <c r="J149" s="9">
        <f t="shared" si="18"/>
        <v>8.0679553599027898E-6</v>
      </c>
      <c r="K149" s="11">
        <f t="shared" si="19"/>
        <v>9.0042773911304577E-3</v>
      </c>
      <c r="L149" s="9">
        <f t="shared" si="20"/>
        <v>1.8314772549486338E-2</v>
      </c>
      <c r="M149" s="1">
        <f t="shared" si="26"/>
        <v>498.85968591786826</v>
      </c>
      <c r="N149" s="1">
        <f t="shared" si="21"/>
        <v>2764.7206142544005</v>
      </c>
      <c r="O149" s="1">
        <f t="shared" si="27"/>
        <v>10.477022514233159</v>
      </c>
      <c r="P149" s="4"/>
    </row>
    <row r="150" spans="1:16" ht="15" x14ac:dyDescent="0.2">
      <c r="A150" s="21">
        <v>48</v>
      </c>
      <c r="B150" s="22">
        <v>121.85</v>
      </c>
      <c r="C150" s="23">
        <v>23.155723434343439</v>
      </c>
      <c r="D150" s="1">
        <f t="shared" si="25"/>
        <v>6.1779389017635138</v>
      </c>
      <c r="E150" s="1">
        <f t="shared" si="22"/>
        <v>1.3646583538306869</v>
      </c>
      <c r="F150" s="1">
        <f t="shared" si="23"/>
        <v>2.085825533520743</v>
      </c>
      <c r="G150" s="1">
        <f t="shared" si="24"/>
        <v>5.9723804061968968</v>
      </c>
      <c r="H150" s="1">
        <f t="shared" si="17"/>
        <v>33.323570787624163</v>
      </c>
      <c r="I150" s="9">
        <f t="shared" si="16"/>
        <v>0.9999911138406864</v>
      </c>
      <c r="J150" s="9"/>
      <c r="K150" s="11">
        <f t="shared" si="19"/>
        <v>0</v>
      </c>
      <c r="L150" s="9">
        <f t="shared" si="20"/>
        <v>0</v>
      </c>
      <c r="M150" s="1">
        <f t="shared" si="26"/>
        <v>494.8090185350394</v>
      </c>
      <c r="N150" s="1">
        <f t="shared" si="21"/>
        <v>2760.8427852985697</v>
      </c>
      <c r="O150" s="1">
        <f t="shared" si="27"/>
        <v>10.296983373375818</v>
      </c>
      <c r="P150" s="4"/>
    </row>
    <row r="151" spans="1:16" ht="15" x14ac:dyDescent="0.2">
      <c r="A151" s="21">
        <v>49</v>
      </c>
      <c r="B151" s="22">
        <v>124.99</v>
      </c>
      <c r="C151" s="23">
        <v>22.534299191919192</v>
      </c>
      <c r="D151" s="1">
        <f t="shared" si="25"/>
        <v>5.9723804061968968</v>
      </c>
      <c r="E151" s="1">
        <f t="shared" si="22"/>
        <v>1.3528440562248347</v>
      </c>
      <c r="F151" s="1">
        <f t="shared" si="23"/>
        <v>2.0968752680596876</v>
      </c>
      <c r="G151" s="1">
        <f t="shared" si="24"/>
        <v>5.7767123858170626</v>
      </c>
      <c r="H151" s="1">
        <f>H150*(B150/B151)^K$4</f>
        <v>32.264011900956632</v>
      </c>
      <c r="M151" s="1">
        <f t="shared" si="26"/>
        <v>490.93118957920859</v>
      </c>
      <c r="N151" s="1">
        <f t="shared" ref="N151:N182" si="28">1/(H150*C150/(N150*(C151)*H151))</f>
        <v>2601.3226128598603</v>
      </c>
      <c r="O151" s="1">
        <f t="shared" si="27"/>
        <v>10.130899736900426</v>
      </c>
    </row>
    <row r="152" spans="1:16" ht="15" x14ac:dyDescent="0.2">
      <c r="A152" s="21">
        <v>50</v>
      </c>
      <c r="B152" s="22">
        <v>128.16</v>
      </c>
      <c r="C152" s="23">
        <v>21.621160303030308</v>
      </c>
      <c r="D152" s="1">
        <f t="shared" si="25"/>
        <v>5.7767123858170626</v>
      </c>
      <c r="E152" s="1">
        <f t="shared" si="22"/>
        <v>1.3348789967256109</v>
      </c>
      <c r="F152" s="1">
        <f t="shared" si="23"/>
        <v>2.1077524987401626</v>
      </c>
      <c r="G152" s="1">
        <f t="shared" si="24"/>
        <v>5.5897401924433012</v>
      </c>
      <c r="H152" s="1">
        <f t="shared" ref="H152:H215" si="29">H151*(B151/B152)^K$4</f>
        <v>31.253904892188636</v>
      </c>
      <c r="M152" s="1">
        <f t="shared" si="26"/>
        <v>487.0894604201257</v>
      </c>
      <c r="N152" s="1">
        <f t="shared" si="28"/>
        <v>2417.7704968509138</v>
      </c>
      <c r="O152" s="1">
        <f t="shared" si="27"/>
        <v>9.9074878508237507</v>
      </c>
    </row>
    <row r="153" spans="1:16" ht="15" x14ac:dyDescent="0.2">
      <c r="A153" s="21">
        <v>51</v>
      </c>
      <c r="B153" s="22">
        <v>131.37</v>
      </c>
      <c r="C153" s="23">
        <v>21.078741111111114</v>
      </c>
      <c r="D153" s="1">
        <f t="shared" si="25"/>
        <v>5.5897401924433012</v>
      </c>
      <c r="E153" s="1">
        <f t="shared" si="22"/>
        <v>1.3238446698790469</v>
      </c>
      <c r="F153" s="1">
        <f t="shared" si="23"/>
        <v>2.1184961999117879</v>
      </c>
      <c r="G153" s="1">
        <f t="shared" si="24"/>
        <v>5.4115132637655918</v>
      </c>
      <c r="H153" s="1">
        <f t="shared" si="29"/>
        <v>30.287246051233584</v>
      </c>
      <c r="M153" s="1">
        <f t="shared" si="26"/>
        <v>483.3698280627537</v>
      </c>
      <c r="N153" s="1">
        <f t="shared" si="28"/>
        <v>2284.2111461620852</v>
      </c>
      <c r="O153" s="1">
        <f t="shared" si="27"/>
        <v>9.7222059824460363</v>
      </c>
    </row>
    <row r="154" spans="1:16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25"/>
        <v>5.4115132637655918</v>
      </c>
      <c r="E154" s="1">
        <f t="shared" si="22"/>
        <v>1.3066493729496844</v>
      </c>
      <c r="F154" s="1">
        <f t="shared" si="23"/>
        <v>2.1290773242527368</v>
      </c>
      <c r="G154" s="1">
        <f t="shared" si="24"/>
        <v>5.2409857910930819</v>
      </c>
      <c r="H154" s="1">
        <f t="shared" si="29"/>
        <v>29.36444235733439</v>
      </c>
      <c r="M154" s="1">
        <f t="shared" si="26"/>
        <v>479.68365201933375</v>
      </c>
      <c r="N154" s="1">
        <f t="shared" si="28"/>
        <v>2128.6434442018403</v>
      </c>
      <c r="O154" s="1">
        <f t="shared" si="27"/>
        <v>9.5140793237763521</v>
      </c>
    </row>
    <row r="155" spans="1:16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25"/>
        <v>5.2409857910930819</v>
      </c>
      <c r="E155" s="1">
        <f t="shared" si="22"/>
        <v>1.2952562180054157</v>
      </c>
      <c r="F155" s="1">
        <f t="shared" si="23"/>
        <v>2.1395327715979393</v>
      </c>
      <c r="G155" s="1">
        <f t="shared" si="24"/>
        <v>5.0786973215347206</v>
      </c>
      <c r="H155" s="1">
        <f t="shared" si="29"/>
        <v>28.480219996448916</v>
      </c>
      <c r="M155" s="1">
        <f t="shared" si="26"/>
        <v>476.15649573923901</v>
      </c>
      <c r="N155" s="1">
        <f t="shared" si="28"/>
        <v>2011.0892682640936</v>
      </c>
      <c r="O155" s="1">
        <f t="shared" si="27"/>
        <v>9.3415121588351937</v>
      </c>
    </row>
    <row r="156" spans="1:16" ht="15" x14ac:dyDescent="0.2">
      <c r="A156" s="21">
        <v>54</v>
      </c>
      <c r="B156" s="22">
        <v>141.19</v>
      </c>
      <c r="C156" s="23">
        <v>18.983688080808086</v>
      </c>
      <c r="D156" s="1">
        <f t="shared" si="25"/>
        <v>5.0786973215347206</v>
      </c>
      <c r="E156" s="1">
        <f t="shared" si="22"/>
        <v>1.2783805894161544</v>
      </c>
      <c r="F156" s="1">
        <f t="shared" si="23"/>
        <v>2.1498039382270222</v>
      </c>
      <c r="G156" s="1">
        <f t="shared" si="24"/>
        <v>4.9231993883278777</v>
      </c>
      <c r="H156" s="1">
        <f t="shared" si="29"/>
        <v>27.637512886310859</v>
      </c>
      <c r="M156" s="1">
        <f t="shared" si="26"/>
        <v>472.62422069938765</v>
      </c>
      <c r="N156" s="1">
        <f t="shared" si="28"/>
        <v>1877.2034265814548</v>
      </c>
      <c r="O156" s="1">
        <f t="shared" si="27"/>
        <v>9.1203792524825804</v>
      </c>
    </row>
    <row r="157" spans="1:16" ht="15" x14ac:dyDescent="0.2">
      <c r="A157" s="21">
        <v>55</v>
      </c>
      <c r="B157" s="22">
        <v>144.53</v>
      </c>
      <c r="C157" s="23">
        <v>18.544000202020207</v>
      </c>
      <c r="D157" s="1">
        <f t="shared" si="25"/>
        <v>4.9231993883278777</v>
      </c>
      <c r="E157" s="1">
        <f t="shared" si="22"/>
        <v>1.2682034233507686</v>
      </c>
      <c r="F157" s="1">
        <f t="shared" si="23"/>
        <v>2.1599580026785188</v>
      </c>
      <c r="G157" s="1">
        <f t="shared" si="24"/>
        <v>4.7745659561826983</v>
      </c>
      <c r="H157" s="1">
        <f t="shared" si="29"/>
        <v>26.82892653331578</v>
      </c>
      <c r="M157" s="1">
        <f t="shared" si="26"/>
        <v>469.1983874665309</v>
      </c>
      <c r="N157" s="1">
        <f t="shared" si="28"/>
        <v>1780.0758587759969</v>
      </c>
      <c r="O157" s="1">
        <f t="shared" si="27"/>
        <v>8.9608614621274842</v>
      </c>
    </row>
    <row r="158" spans="1:16" ht="15" x14ac:dyDescent="0.2">
      <c r="A158" s="21">
        <v>56</v>
      </c>
      <c r="B158" s="22">
        <v>147.9</v>
      </c>
      <c r="C158" s="23">
        <v>17.859804242424246</v>
      </c>
      <c r="D158" s="1">
        <f t="shared" si="25"/>
        <v>4.7745659561826983</v>
      </c>
      <c r="E158" s="1">
        <f t="shared" si="22"/>
        <v>1.2518766943677089</v>
      </c>
      <c r="F158" s="1">
        <f t="shared" si="23"/>
        <v>2.1699681739968923</v>
      </c>
      <c r="G158" s="1">
        <f t="shared" si="24"/>
        <v>4.6323972405316489</v>
      </c>
      <c r="H158" s="1">
        <f t="shared" si="29"/>
        <v>26.054958073396879</v>
      </c>
      <c r="M158" s="1">
        <f t="shared" si="26"/>
        <v>465.84193314465574</v>
      </c>
      <c r="N158" s="1">
        <f t="shared" si="28"/>
        <v>1664.9410600174533</v>
      </c>
      <c r="O158" s="1">
        <f t="shared" si="27"/>
        <v>8.7805208707347919</v>
      </c>
    </row>
    <row r="159" spans="1:16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25"/>
        <v>4.6323972405316489</v>
      </c>
      <c r="E159" s="1">
        <f t="shared" si="22"/>
        <v>1.2415770715025569</v>
      </c>
      <c r="F159" s="1">
        <f t="shared" si="23"/>
        <v>2.1798389280231869</v>
      </c>
      <c r="G159" s="1">
        <f t="shared" si="24"/>
        <v>4.4967089740978112</v>
      </c>
      <c r="H159" s="1">
        <f t="shared" si="29"/>
        <v>25.313635429472292</v>
      </c>
      <c r="M159" s="1">
        <f t="shared" si="26"/>
        <v>462.59221547580864</v>
      </c>
      <c r="N159" s="1">
        <f t="shared" si="28"/>
        <v>1579.6591350840474</v>
      </c>
      <c r="O159" s="1">
        <f t="shared" si="27"/>
        <v>8.6066360460205811</v>
      </c>
    </row>
    <row r="160" spans="1:16" ht="15" x14ac:dyDescent="0.2">
      <c r="A160" s="21">
        <v>58</v>
      </c>
      <c r="B160" s="22">
        <v>154.72</v>
      </c>
      <c r="C160" s="23">
        <v>16.792460808080804</v>
      </c>
      <c r="D160" s="1">
        <f t="shared" si="25"/>
        <v>4.4967089740978112</v>
      </c>
      <c r="E160" s="1">
        <f t="shared" si="22"/>
        <v>1.2251143433721534</v>
      </c>
      <c r="F160" s="1">
        <f t="shared" si="23"/>
        <v>2.1895464567389267</v>
      </c>
      <c r="G160" s="1">
        <f t="shared" si="24"/>
        <v>4.3670987822435432</v>
      </c>
      <c r="H160" s="1">
        <f t="shared" si="29"/>
        <v>24.605146748575184</v>
      </c>
      <c r="M160" s="1">
        <f t="shared" si="26"/>
        <v>459.41384966103539</v>
      </c>
      <c r="N160" s="1">
        <f t="shared" si="28"/>
        <v>1478.3323948027621</v>
      </c>
      <c r="O160" s="1">
        <f t="shared" si="27"/>
        <v>8.4149601880126905</v>
      </c>
    </row>
    <row r="161" spans="1:15" ht="15" x14ac:dyDescent="0.2">
      <c r="A161" s="21">
        <v>59</v>
      </c>
      <c r="B161" s="22">
        <v>158.16</v>
      </c>
      <c r="C161" s="23">
        <v>16.429368131313129</v>
      </c>
      <c r="D161" s="1">
        <f t="shared" si="25"/>
        <v>4.3670987822435432</v>
      </c>
      <c r="E161" s="1">
        <f t="shared" si="22"/>
        <v>1.2156208609176589</v>
      </c>
      <c r="F161" s="1">
        <f t="shared" si="23"/>
        <v>2.199096656305616</v>
      </c>
      <c r="G161" s="1">
        <f t="shared" si="24"/>
        <v>4.2428467403236034</v>
      </c>
      <c r="H161" s="1">
        <f t="shared" si="29"/>
        <v>23.927493455814481</v>
      </c>
      <c r="M161" s="1">
        <f t="shared" si="26"/>
        <v>456.26653019525168</v>
      </c>
      <c r="N161" s="1">
        <f t="shared" si="28"/>
        <v>1406.532779171165</v>
      </c>
      <c r="O161" s="1">
        <f t="shared" si="27"/>
        <v>8.2310577488001346</v>
      </c>
    </row>
    <row r="162" spans="1:15" ht="15" x14ac:dyDescent="0.2">
      <c r="A162" s="21">
        <v>60</v>
      </c>
      <c r="B162" s="22">
        <v>161.63</v>
      </c>
      <c r="C162" s="23">
        <v>15.843714595959593</v>
      </c>
      <c r="D162" s="1">
        <f t="shared" si="25"/>
        <v>4.2428467403236034</v>
      </c>
      <c r="E162" s="1">
        <f t="shared" si="22"/>
        <v>1.1998570105489526</v>
      </c>
      <c r="F162" s="1">
        <f t="shared" si="23"/>
        <v>2.2085219729314334</v>
      </c>
      <c r="G162" s="1">
        <f t="shared" si="24"/>
        <v>4.1239937096303603</v>
      </c>
      <c r="H162" s="1">
        <f t="shared" si="29"/>
        <v>23.277002541545638</v>
      </c>
      <c r="M162" s="1">
        <f t="shared" si="26"/>
        <v>453.21531618985847</v>
      </c>
      <c r="N162" s="1">
        <f t="shared" si="28"/>
        <v>1319.5196297102455</v>
      </c>
      <c r="O162" s="1">
        <f t="shared" si="27"/>
        <v>8.0771198819163192</v>
      </c>
    </row>
    <row r="163" spans="1:15" ht="15" x14ac:dyDescent="0.2">
      <c r="A163" s="21">
        <v>61</v>
      </c>
      <c r="B163" s="22">
        <v>165.12</v>
      </c>
      <c r="C163" s="23">
        <v>15.495415353535352</v>
      </c>
      <c r="D163" s="1">
        <f t="shared" si="25"/>
        <v>4.1239937096303603</v>
      </c>
      <c r="E163" s="1">
        <f t="shared" si="22"/>
        <v>1.1902032219648344</v>
      </c>
      <c r="F163" s="1">
        <f t="shared" si="23"/>
        <v>2.2177996799471171</v>
      </c>
      <c r="G163" s="1">
        <f t="shared" si="24"/>
        <v>4.0102203018973679</v>
      </c>
      <c r="H163" s="1">
        <f t="shared" si="29"/>
        <v>22.653972349713573</v>
      </c>
      <c r="M163" s="1">
        <f t="shared" si="26"/>
        <v>450.22802254788991</v>
      </c>
      <c r="N163" s="1">
        <f t="shared" si="28"/>
        <v>1255.970326359283</v>
      </c>
      <c r="O163" s="1">
        <f t="shared" si="27"/>
        <v>7.9062363500500581</v>
      </c>
    </row>
    <row r="164" spans="1:15" ht="15" x14ac:dyDescent="0.2">
      <c r="A164" s="21">
        <v>62</v>
      </c>
      <c r="B164" s="22">
        <v>168.63</v>
      </c>
      <c r="C164" s="23">
        <v>14.944263080808092</v>
      </c>
      <c r="D164" s="1">
        <f t="shared" si="25"/>
        <v>4.0102203018973679</v>
      </c>
      <c r="E164" s="1">
        <f t="shared" si="22"/>
        <v>1.1744745043315192</v>
      </c>
      <c r="F164" s="1">
        <f t="shared" si="23"/>
        <v>2.2269348400126003</v>
      </c>
      <c r="G164" s="1">
        <f t="shared" si="24"/>
        <v>3.9012310373109695</v>
      </c>
      <c r="H164" s="1">
        <f t="shared" si="29"/>
        <v>22.056810542119109</v>
      </c>
      <c r="M164" s="1">
        <f t="shared" ref="M164:M195" si="30">1/(G163*B163/(M163*(B164)*G164))</f>
        <v>447.30229024112646</v>
      </c>
      <c r="N164" s="1">
        <f t="shared" si="28"/>
        <v>1179.3670987539278</v>
      </c>
      <c r="O164" s="1">
        <f t="shared" si="27"/>
        <v>7.7419405002838042</v>
      </c>
    </row>
    <row r="165" spans="1:15" ht="15" x14ac:dyDescent="0.2">
      <c r="A165" s="21">
        <v>63</v>
      </c>
      <c r="B165" s="22">
        <v>172.16</v>
      </c>
      <c r="C165" s="23">
        <v>14.621824949494956</v>
      </c>
      <c r="D165" s="1">
        <f t="shared" si="25"/>
        <v>3.9012310373109695</v>
      </c>
      <c r="E165" s="1">
        <f t="shared" si="22"/>
        <v>1.1650015802848592</v>
      </c>
      <c r="F165" s="1">
        <f t="shared" si="23"/>
        <v>2.2359322539862951</v>
      </c>
      <c r="G165" s="1">
        <f t="shared" si="24"/>
        <v>3.7970395931931225</v>
      </c>
      <c r="H165" s="1">
        <f t="shared" si="29"/>
        <v>21.484042214877622</v>
      </c>
      <c r="M165" s="1">
        <f t="shared" si="30"/>
        <v>444.4695268698319</v>
      </c>
      <c r="N165" s="1">
        <f t="shared" si="28"/>
        <v>1123.9561503446587</v>
      </c>
      <c r="O165" s="1">
        <f t="shared" si="27"/>
        <v>7.5838669018518345</v>
      </c>
    </row>
    <row r="166" spans="1:15" ht="15" x14ac:dyDescent="0.2">
      <c r="A166" s="21">
        <v>64</v>
      </c>
      <c r="B166" s="22">
        <v>175.7</v>
      </c>
      <c r="C166" s="23">
        <v>14.11567166666666</v>
      </c>
      <c r="D166" s="1">
        <f t="shared" si="25"/>
        <v>3.7970395931931225</v>
      </c>
      <c r="E166" s="1">
        <f t="shared" si="22"/>
        <v>1.1497015480292991</v>
      </c>
      <c r="F166" s="1">
        <f t="shared" si="23"/>
        <v>2.2447717614952949</v>
      </c>
      <c r="G166" s="1">
        <f t="shared" si="24"/>
        <v>3.6970783722592824</v>
      </c>
      <c r="H166" s="1">
        <f t="shared" si="29"/>
        <v>20.935812615671804</v>
      </c>
      <c r="M166" s="1">
        <f t="shared" si="30"/>
        <v>441.66707963350979</v>
      </c>
      <c r="N166" s="1">
        <f t="shared" si="28"/>
        <v>1057.3606923186328</v>
      </c>
      <c r="O166" s="1">
        <f t="shared" si="27"/>
        <v>7.4112776659477824</v>
      </c>
    </row>
    <row r="167" spans="1:15" ht="15" x14ac:dyDescent="0.2">
      <c r="A167" s="21">
        <v>65</v>
      </c>
      <c r="B167" s="22">
        <v>179.26</v>
      </c>
      <c r="C167" s="23">
        <v>13.800633535353533</v>
      </c>
      <c r="D167" s="1">
        <f t="shared" si="25"/>
        <v>3.6970783722592824</v>
      </c>
      <c r="E167" s="1">
        <f t="shared" si="22"/>
        <v>1.139899023690562</v>
      </c>
      <c r="F167" s="1">
        <f t="shared" si="23"/>
        <v>2.2534833920870145</v>
      </c>
      <c r="G167" s="1">
        <f t="shared" si="24"/>
        <v>3.6013758477226849</v>
      </c>
      <c r="H167" s="1">
        <f t="shared" si="29"/>
        <v>20.409203294680932</v>
      </c>
      <c r="M167" s="1">
        <f t="shared" si="30"/>
        <v>438.95141249864201</v>
      </c>
      <c r="N167" s="1">
        <f t="shared" si="28"/>
        <v>1007.7594194455393</v>
      </c>
      <c r="O167" s="1">
        <f t="shared" si="27"/>
        <v>7.2656763729064107</v>
      </c>
    </row>
    <row r="168" spans="1:15" ht="15" x14ac:dyDescent="0.2">
      <c r="A168" s="21">
        <v>66</v>
      </c>
      <c r="B168" s="22">
        <v>182.83</v>
      </c>
      <c r="C168" s="23">
        <v>13.361054747474748</v>
      </c>
      <c r="D168" s="1">
        <f t="shared" si="25"/>
        <v>3.6013758477226849</v>
      </c>
      <c r="E168" s="1">
        <f t="shared" si="22"/>
        <v>1.1258407435382622</v>
      </c>
      <c r="F168" s="1">
        <f t="shared" si="23"/>
        <v>2.2620474592614253</v>
      </c>
      <c r="G168" s="1">
        <f t="shared" si="24"/>
        <v>3.5094296313889659</v>
      </c>
      <c r="H168" s="1">
        <f t="shared" si="29"/>
        <v>19.904427300143453</v>
      </c>
      <c r="M168" s="1">
        <f t="shared" si="30"/>
        <v>436.26322855945858</v>
      </c>
      <c r="N168" s="1">
        <f t="shared" si="28"/>
        <v>951.52942014935059</v>
      </c>
      <c r="O168" s="1">
        <f t="shared" si="27"/>
        <v>7.1058805461512566</v>
      </c>
    </row>
    <row r="169" spans="1:15" ht="15" x14ac:dyDescent="0.2">
      <c r="A169" s="21">
        <v>67</v>
      </c>
      <c r="B169" s="22">
        <v>186.42</v>
      </c>
      <c r="C169" s="23">
        <v>13.104584292929294</v>
      </c>
      <c r="D169" s="1">
        <f t="shared" si="25"/>
        <v>3.5094296313889659</v>
      </c>
      <c r="E169" s="1">
        <f t="shared" si="22"/>
        <v>1.1174232486973141</v>
      </c>
      <c r="F169" s="1">
        <f t="shared" si="23"/>
        <v>2.2704925036386179</v>
      </c>
      <c r="G169" s="1">
        <f t="shared" si="24"/>
        <v>3.4212789176129204</v>
      </c>
      <c r="H169" s="1">
        <f t="shared" si="29"/>
        <v>19.418893503914905</v>
      </c>
      <c r="M169" s="1">
        <f t="shared" si="30"/>
        <v>433.65623600159068</v>
      </c>
      <c r="N169" s="1">
        <f t="shared" si="28"/>
        <v>910.49909717178309</v>
      </c>
      <c r="O169" s="1">
        <f t="shared" si="27"/>
        <v>6.9713827679054203</v>
      </c>
    </row>
    <row r="170" spans="1:15" ht="15" x14ac:dyDescent="0.2">
      <c r="A170" s="21">
        <v>68</v>
      </c>
      <c r="B170" s="22">
        <v>190.02</v>
      </c>
      <c r="C170" s="23">
        <v>12.702625707070693</v>
      </c>
      <c r="D170" s="1">
        <f t="shared" si="25"/>
        <v>3.4212789176129204</v>
      </c>
      <c r="E170" s="1">
        <f t="shared" si="22"/>
        <v>1.1038935014462974</v>
      </c>
      <c r="F170" s="1">
        <f t="shared" si="23"/>
        <v>2.2787993137555556</v>
      </c>
      <c r="G170" s="1">
        <f t="shared" si="24"/>
        <v>3.3369352641231496</v>
      </c>
      <c r="H170" s="1">
        <f t="shared" si="29"/>
        <v>18.952863341392952</v>
      </c>
      <c r="M170" s="1">
        <f t="shared" si="30"/>
        <v>431.13343704669779</v>
      </c>
      <c r="N170" s="1">
        <f t="shared" si="28"/>
        <v>861.39059051919696</v>
      </c>
      <c r="O170" s="1">
        <f t="shared" si="27"/>
        <v>6.8230308029014743</v>
      </c>
    </row>
    <row r="171" spans="1:15" ht="15" x14ac:dyDescent="0.2">
      <c r="A171" s="21">
        <v>69</v>
      </c>
      <c r="B171" s="22">
        <v>193.62</v>
      </c>
      <c r="C171" s="23">
        <v>12.428889343434335</v>
      </c>
      <c r="D171" s="1">
        <f t="shared" si="25"/>
        <v>3.3369352641231496</v>
      </c>
      <c r="E171" s="1">
        <f t="shared" si="22"/>
        <v>1.0944323214357865</v>
      </c>
      <c r="F171" s="1">
        <f t="shared" si="23"/>
        <v>2.2869502157875488</v>
      </c>
      <c r="G171" s="1">
        <f t="shared" si="24"/>
        <v>3.2557288403849016</v>
      </c>
      <c r="H171" s="1">
        <f t="shared" si="29"/>
        <v>18.506452871324679</v>
      </c>
      <c r="M171" s="1">
        <f t="shared" si="30"/>
        <v>428.61074424214326</v>
      </c>
      <c r="N171" s="1">
        <f t="shared" si="28"/>
        <v>822.97624161078863</v>
      </c>
      <c r="O171" s="1">
        <f t="shared" si="27"/>
        <v>6.6623230336768957</v>
      </c>
    </row>
    <row r="172" spans="1:15" ht="15" x14ac:dyDescent="0.2">
      <c r="A172" s="21">
        <v>70</v>
      </c>
      <c r="B172" s="22">
        <v>197.24</v>
      </c>
      <c r="C172" s="23">
        <v>12.034318131313125</v>
      </c>
      <c r="D172" s="1">
        <f t="shared" si="25"/>
        <v>3.2557288403849016</v>
      </c>
      <c r="E172" s="1">
        <f t="shared" si="22"/>
        <v>1.0804214880304588</v>
      </c>
      <c r="F172" s="1">
        <f t="shared" si="23"/>
        <v>2.2949949938591003</v>
      </c>
      <c r="G172" s="1">
        <f t="shared" si="24"/>
        <v>3.1779222587680587</v>
      </c>
      <c r="H172" s="1">
        <f t="shared" si="29"/>
        <v>18.076165852967261</v>
      </c>
      <c r="M172" s="1">
        <f t="shared" si="30"/>
        <v>426.18962563471877</v>
      </c>
      <c r="N172" s="1">
        <f t="shared" si="28"/>
        <v>778.3225195206893</v>
      </c>
      <c r="O172" s="1">
        <f t="shared" si="27"/>
        <v>6.5435720387741405</v>
      </c>
    </row>
    <row r="173" spans="1:15" ht="15" x14ac:dyDescent="0.2">
      <c r="A173" s="21">
        <v>71</v>
      </c>
      <c r="B173" s="22">
        <v>200.86</v>
      </c>
      <c r="C173" s="23">
        <v>11.787098686868688</v>
      </c>
      <c r="D173" s="1">
        <f t="shared" si="25"/>
        <v>3.1779222587680587</v>
      </c>
      <c r="E173" s="1">
        <f t="shared" si="22"/>
        <v>1.0714069196545779</v>
      </c>
      <c r="F173" s="1">
        <f t="shared" si="23"/>
        <v>2.3028934583565053</v>
      </c>
      <c r="G173" s="1">
        <f t="shared" si="24"/>
        <v>3.1031138440282593</v>
      </c>
      <c r="H173" s="1">
        <f t="shared" si="29"/>
        <v>17.663439189832921</v>
      </c>
      <c r="M173" s="1">
        <f t="shared" si="30"/>
        <v>423.79495099030669</v>
      </c>
      <c r="N173" s="1">
        <f t="shared" si="28"/>
        <v>744.92744995966336</v>
      </c>
      <c r="O173" s="1">
        <f t="shared" si="27"/>
        <v>6.3941649867195576</v>
      </c>
    </row>
    <row r="174" spans="1:15" ht="15" x14ac:dyDescent="0.2">
      <c r="A174" s="21">
        <v>72</v>
      </c>
      <c r="B174" s="22">
        <v>204.49</v>
      </c>
      <c r="C174" s="23">
        <v>11.438151969696978</v>
      </c>
      <c r="D174" s="1">
        <f t="shared" si="25"/>
        <v>3.1031138440282593</v>
      </c>
      <c r="E174" s="1">
        <f t="shared" si="22"/>
        <v>1.0583558623769738</v>
      </c>
      <c r="F174" s="1">
        <f t="shared" si="23"/>
        <v>2.3106720749301237</v>
      </c>
      <c r="G174" s="1">
        <f t="shared" si="24"/>
        <v>3.0313367985116542</v>
      </c>
      <c r="H174" s="1">
        <f t="shared" si="29"/>
        <v>17.266186374938531</v>
      </c>
      <c r="M174" s="1">
        <f t="shared" si="30"/>
        <v>421.47408609664808</v>
      </c>
      <c r="N174" s="1">
        <f t="shared" si="28"/>
        <v>706.61699353392987</v>
      </c>
      <c r="O174" s="1">
        <f t="shared" si="27"/>
        <v>6.2676256541026714</v>
      </c>
    </row>
    <row r="175" spans="1:15" ht="15" x14ac:dyDescent="0.2">
      <c r="A175" s="21">
        <v>73</v>
      </c>
      <c r="B175" s="22">
        <v>208.12</v>
      </c>
      <c r="C175" s="23">
        <v>11.219284797979796</v>
      </c>
      <c r="D175" s="1">
        <f t="shared" si="25"/>
        <v>3.0313367985116542</v>
      </c>
      <c r="E175" s="1">
        <f t="shared" si="22"/>
        <v>1.0499651725894055</v>
      </c>
      <c r="F175" s="1">
        <f t="shared" si="23"/>
        <v>2.318313817223999</v>
      </c>
      <c r="G175" s="1">
        <f t="shared" si="24"/>
        <v>2.9624185686201456</v>
      </c>
      <c r="H175" s="1">
        <f t="shared" si="29"/>
        <v>16.884624695347501</v>
      </c>
      <c r="M175" s="1">
        <f t="shared" si="30"/>
        <v>419.20345132190545</v>
      </c>
      <c r="N175" s="1">
        <f t="shared" si="28"/>
        <v>677.77941577047295</v>
      </c>
      <c r="O175" s="1">
        <f t="shared" si="27"/>
        <v>6.1291187644111274</v>
      </c>
    </row>
    <row r="176" spans="1:15" ht="15" x14ac:dyDescent="0.2">
      <c r="A176" s="21">
        <v>74</v>
      </c>
      <c r="B176" s="22">
        <v>211.75</v>
      </c>
      <c r="C176" s="23">
        <v>10.885739595959592</v>
      </c>
      <c r="D176" s="1">
        <f t="shared" si="25"/>
        <v>2.9624185686201456</v>
      </c>
      <c r="E176" s="1">
        <f t="shared" si="22"/>
        <v>1.0368579410971239</v>
      </c>
      <c r="F176" s="1">
        <f t="shared" si="23"/>
        <v>2.3258234190027447</v>
      </c>
      <c r="G176" s="1">
        <f t="shared" si="24"/>
        <v>2.8961991578294599</v>
      </c>
      <c r="H176" s="1">
        <f t="shared" si="29"/>
        <v>16.517876607170628</v>
      </c>
      <c r="M176" s="1">
        <f t="shared" si="30"/>
        <v>416.98117905853661</v>
      </c>
      <c r="N176" s="1">
        <f t="shared" si="28"/>
        <v>643.34502867842548</v>
      </c>
      <c r="O176" s="1">
        <f t="shared" si="27"/>
        <v>5.9959892084029232</v>
      </c>
    </row>
    <row r="177" spans="1:15" ht="15" x14ac:dyDescent="0.2">
      <c r="A177" s="21">
        <v>75</v>
      </c>
      <c r="B177" s="22">
        <v>215.38</v>
      </c>
      <c r="C177" s="23">
        <v>10.684749191919188</v>
      </c>
      <c r="D177" s="1">
        <f t="shared" si="25"/>
        <v>2.8961991578294599</v>
      </c>
      <c r="E177" s="1">
        <f t="shared" si="22"/>
        <v>1.0287643322236333</v>
      </c>
      <c r="F177" s="1">
        <f t="shared" si="23"/>
        <v>2.3332053726253439</v>
      </c>
      <c r="G177" s="1">
        <f t="shared" si="24"/>
        <v>2.8323580162204558</v>
      </c>
      <c r="H177" s="1">
        <f t="shared" si="29"/>
        <v>16.165127574540506</v>
      </c>
      <c r="M177" s="1">
        <f t="shared" si="30"/>
        <v>414.78031012366796</v>
      </c>
      <c r="N177" s="1">
        <f t="shared" si="28"/>
        <v>617.98119440526978</v>
      </c>
      <c r="O177" s="1">
        <f t="shared" si="27"/>
        <v>5.867941309558188</v>
      </c>
    </row>
    <row r="178" spans="1:15" ht="15" x14ac:dyDescent="0.2">
      <c r="A178" s="21">
        <v>76</v>
      </c>
      <c r="B178" s="22">
        <v>219.02</v>
      </c>
      <c r="C178" s="23">
        <v>10.385112575757574</v>
      </c>
      <c r="D178" s="1">
        <f t="shared" si="25"/>
        <v>2.8323580162204558</v>
      </c>
      <c r="E178" s="1">
        <f t="shared" si="22"/>
        <v>1.0164112086963772</v>
      </c>
      <c r="F178" s="1">
        <f t="shared" si="23"/>
        <v>2.3404837746257177</v>
      </c>
      <c r="G178" s="1">
        <f t="shared" si="24"/>
        <v>2.7711075284239857</v>
      </c>
      <c r="H178" s="1">
        <f t="shared" si="29"/>
        <v>15.824702926484912</v>
      </c>
      <c r="M178" s="1">
        <f t="shared" si="30"/>
        <v>412.66892242601836</v>
      </c>
      <c r="N178" s="1">
        <f t="shared" si="28"/>
        <v>588.00167786793463</v>
      </c>
      <c r="O178" s="1">
        <f t="shared" si="27"/>
        <v>5.760191865240528</v>
      </c>
    </row>
    <row r="179" spans="1:15" ht="15" x14ac:dyDescent="0.2">
      <c r="A179" s="21">
        <v>77</v>
      </c>
      <c r="B179" s="22">
        <v>222.65</v>
      </c>
      <c r="C179" s="23">
        <v>10.229129747474747</v>
      </c>
      <c r="D179" s="1">
        <f t="shared" si="25"/>
        <v>2.7711075284239857</v>
      </c>
      <c r="E179" s="1">
        <f t="shared" si="22"/>
        <v>1.0098386872853597</v>
      </c>
      <c r="F179" s="1">
        <f t="shared" si="23"/>
        <v>2.3476226994672418</v>
      </c>
      <c r="G179" s="1">
        <f t="shared" si="24"/>
        <v>2.71229978347775</v>
      </c>
      <c r="H179" s="1">
        <f t="shared" si="29"/>
        <v>15.49776714516314</v>
      </c>
      <c r="M179" s="1">
        <f t="shared" si="30"/>
        <v>410.60572452271026</v>
      </c>
      <c r="N179" s="1">
        <f t="shared" si="28"/>
        <v>567.20442379757651</v>
      </c>
      <c r="O179" s="1">
        <f t="shared" si="27"/>
        <v>5.6256894736942469</v>
      </c>
    </row>
    <row r="180" spans="1:15" ht="15" x14ac:dyDescent="0.2">
      <c r="A180" s="21">
        <v>78</v>
      </c>
      <c r="B180" s="22">
        <v>226.27</v>
      </c>
      <c r="C180" s="23">
        <v>9.9449307575757544</v>
      </c>
      <c r="D180" s="1">
        <f t="shared" si="25"/>
        <v>2.71229978347775</v>
      </c>
      <c r="E180" s="1">
        <f t="shared" si="22"/>
        <v>0.99760176365880016</v>
      </c>
      <c r="F180" s="1">
        <f t="shared" si="23"/>
        <v>2.3546269768529489</v>
      </c>
      <c r="G180" s="1">
        <f t="shared" si="24"/>
        <v>2.6554904061270044</v>
      </c>
      <c r="H180" s="1">
        <f t="shared" si="29"/>
        <v>15.183563113509511</v>
      </c>
      <c r="M180" s="1">
        <f t="shared" si="30"/>
        <v>408.54163692141611</v>
      </c>
      <c r="N180" s="1">
        <f t="shared" si="28"/>
        <v>540.26552240052081</v>
      </c>
      <c r="O180" s="1">
        <f t="shared" si="27"/>
        <v>5.4964498470904362</v>
      </c>
    </row>
    <row r="181" spans="1:15" ht="15" x14ac:dyDescent="0.2">
      <c r="A181" s="21">
        <v>79</v>
      </c>
      <c r="B181" s="22">
        <v>229.9</v>
      </c>
      <c r="C181" s="23">
        <v>9.7704597979797967</v>
      </c>
      <c r="D181" s="1">
        <f t="shared" si="25"/>
        <v>2.6554904061270044</v>
      </c>
      <c r="E181" s="1">
        <f t="shared" si="22"/>
        <v>0.98991500210430927</v>
      </c>
      <c r="F181" s="1">
        <f t="shared" si="23"/>
        <v>2.3615389712692791</v>
      </c>
      <c r="G181" s="1">
        <f t="shared" si="24"/>
        <v>2.6010294829679168</v>
      </c>
      <c r="H181" s="1">
        <f t="shared" si="29"/>
        <v>14.879744229740453</v>
      </c>
      <c r="M181" s="1">
        <f t="shared" si="30"/>
        <v>406.58266424210177</v>
      </c>
      <c r="N181" s="1">
        <f t="shared" si="28"/>
        <v>520.16635613173639</v>
      </c>
      <c r="O181" s="1">
        <f t="shared" si="27"/>
        <v>5.4013471553957713</v>
      </c>
    </row>
    <row r="182" spans="1:15" ht="15" x14ac:dyDescent="0.2">
      <c r="A182" s="21">
        <v>80</v>
      </c>
      <c r="B182" s="22">
        <v>233.51</v>
      </c>
      <c r="C182" s="23">
        <v>9.505355252525252</v>
      </c>
      <c r="D182" s="1">
        <f t="shared" si="25"/>
        <v>2.6010294829679168</v>
      </c>
      <c r="E182" s="1">
        <f t="shared" si="22"/>
        <v>0.97796835279833294</v>
      </c>
      <c r="F182" s="1">
        <f t="shared" si="23"/>
        <v>2.3683054838392832</v>
      </c>
      <c r="G182" s="1">
        <f t="shared" si="24"/>
        <v>2.5484955566798719</v>
      </c>
      <c r="H182" s="1">
        <f t="shared" si="29"/>
        <v>14.588209621010371</v>
      </c>
      <c r="M182" s="1">
        <f t="shared" si="30"/>
        <v>404.62617695814146</v>
      </c>
      <c r="N182" s="1">
        <f t="shared" si="28"/>
        <v>496.13759687605238</v>
      </c>
      <c r="O182" s="1">
        <f t="shared" si="27"/>
        <v>5.2663436731847062</v>
      </c>
    </row>
    <row r="183" spans="1:15" ht="15" x14ac:dyDescent="0.2">
      <c r="A183" s="21">
        <v>81</v>
      </c>
      <c r="B183" s="22">
        <v>237.12</v>
      </c>
      <c r="C183" s="23">
        <v>9.3247127777777798</v>
      </c>
      <c r="D183" s="1">
        <f t="shared" si="25"/>
        <v>2.5484955566798719</v>
      </c>
      <c r="E183" s="1">
        <f t="shared" si="22"/>
        <v>0.96963546343543916</v>
      </c>
      <c r="F183" s="1">
        <f t="shared" si="23"/>
        <v>2.3749681862992342</v>
      </c>
      <c r="G183" s="1">
        <f t="shared" si="24"/>
        <v>2.497792639230215</v>
      </c>
      <c r="H183" s="1">
        <f t="shared" si="29"/>
        <v>14.306729403988209</v>
      </c>
      <c r="M183" s="1">
        <f t="shared" si="30"/>
        <v>402.70700009822906</v>
      </c>
      <c r="N183" s="1">
        <f t="shared" ref="N183:N214" si="31">1/(H182*C182/(N182*(C183)*H183))</f>
        <v>477.31778571199271</v>
      </c>
      <c r="O183" s="1">
        <f t="shared" si="27"/>
        <v>5.1647293148397839</v>
      </c>
    </row>
    <row r="184" spans="1:15" ht="15" x14ac:dyDescent="0.2">
      <c r="A184" s="21">
        <v>82</v>
      </c>
      <c r="B184" s="22">
        <v>240.73</v>
      </c>
      <c r="C184" s="23">
        <v>9.1101534848484853</v>
      </c>
      <c r="D184" s="1">
        <f t="shared" si="25"/>
        <v>2.497792639230215</v>
      </c>
      <c r="E184" s="1">
        <f t="shared" si="22"/>
        <v>0.95952569388422071</v>
      </c>
      <c r="F184" s="1">
        <f t="shared" si="23"/>
        <v>2.3815302158362703</v>
      </c>
      <c r="G184" s="1">
        <f t="shared" si="24"/>
        <v>2.4490974848017086</v>
      </c>
      <c r="H184" s="1">
        <f>H183*(B183/B184)^K$4</f>
        <v>14.034811547485782</v>
      </c>
      <c r="M184" s="1">
        <f t="shared" si="30"/>
        <v>400.86754764046225</v>
      </c>
      <c r="N184" s="1">
        <f t="shared" si="31"/>
        <v>457.47152848520358</v>
      </c>
      <c r="O184" s="1">
        <f t="shared" si="27"/>
        <v>5.0665669686423307</v>
      </c>
    </row>
    <row r="185" spans="1:15" ht="15" x14ac:dyDescent="0.2">
      <c r="A185" s="21">
        <v>83</v>
      </c>
      <c r="B185" s="22">
        <v>244.32</v>
      </c>
      <c r="C185" s="23">
        <v>8.9677380808080827</v>
      </c>
      <c r="D185" s="1">
        <f t="shared" si="25"/>
        <v>2.4490974848017086</v>
      </c>
      <c r="E185" s="1">
        <f t="shared" si="22"/>
        <v>0.95268291540751471</v>
      </c>
      <c r="F185" s="1">
        <f t="shared" si="23"/>
        <v>2.3879590197123459</v>
      </c>
      <c r="G185" s="1">
        <f t="shared" si="24"/>
        <v>2.4021702711156605</v>
      </c>
      <c r="H185" s="1">
        <f t="shared" si="29"/>
        <v>13.773426778718099</v>
      </c>
      <c r="M185" s="1">
        <f t="shared" si="30"/>
        <v>399.05009516842051</v>
      </c>
      <c r="N185" s="1">
        <f t="shared" si="31"/>
        <v>441.93328329876749</v>
      </c>
      <c r="O185" s="1">
        <f t="shared" si="27"/>
        <v>4.9446602135598505</v>
      </c>
    </row>
    <row r="186" spans="1:15" ht="15" x14ac:dyDescent="0.2">
      <c r="A186" s="21">
        <v>84</v>
      </c>
      <c r="B186" s="22">
        <v>247.9</v>
      </c>
      <c r="C186" s="23">
        <v>8.7168292424242484</v>
      </c>
      <c r="D186" s="1">
        <f t="shared" si="25"/>
        <v>2.4021702711156605</v>
      </c>
      <c r="E186" s="1">
        <f t="shared" si="22"/>
        <v>0.94035853849464146</v>
      </c>
      <c r="F186" s="1">
        <f t="shared" si="23"/>
        <v>2.3942765267678214</v>
      </c>
      <c r="G186" s="1">
        <f t="shared" si="24"/>
        <v>2.3569205700328082</v>
      </c>
      <c r="H186" s="1">
        <f t="shared" si="29"/>
        <v>13.521310023637472</v>
      </c>
      <c r="M186" s="1">
        <f t="shared" si="30"/>
        <v>397.2702874297654</v>
      </c>
      <c r="N186" s="1">
        <f t="shared" si="31"/>
        <v>421.70533947026541</v>
      </c>
      <c r="O186" s="1">
        <f t="shared" si="27"/>
        <v>4.8406289884622007</v>
      </c>
    </row>
    <row r="187" spans="1:15" ht="15" x14ac:dyDescent="0.2">
      <c r="A187" s="21">
        <v>85</v>
      </c>
      <c r="B187" s="22">
        <v>251.47</v>
      </c>
      <c r="C187" s="23">
        <v>8.6225090404040472</v>
      </c>
      <c r="D187" s="1">
        <f t="shared" si="25"/>
        <v>2.3569205700328082</v>
      </c>
      <c r="E187" s="1">
        <f t="shared" si="22"/>
        <v>0.93563365838248824</v>
      </c>
      <c r="F187" s="1">
        <f t="shared" si="23"/>
        <v>2.4004861817912042</v>
      </c>
      <c r="G187" s="1">
        <f t="shared" si="24"/>
        <v>2.3132638881079406</v>
      </c>
      <c r="H187" s="1">
        <f t="shared" si="29"/>
        <v>13.277995244081923</v>
      </c>
      <c r="M187" s="1">
        <f t="shared" si="30"/>
        <v>395.5268505130648</v>
      </c>
      <c r="N187" s="1">
        <f t="shared" si="31"/>
        <v>409.63585023814994</v>
      </c>
      <c r="O187" s="1">
        <f t="shared" si="27"/>
        <v>4.7402443021372394</v>
      </c>
    </row>
    <row r="188" spans="1:15" ht="15" x14ac:dyDescent="0.2">
      <c r="A188" s="21">
        <v>86</v>
      </c>
      <c r="B188" s="22">
        <v>255.03</v>
      </c>
      <c r="C188" s="23">
        <v>8.3882307070707114</v>
      </c>
      <c r="D188" s="1">
        <f t="shared" si="25"/>
        <v>2.3132638881079406</v>
      </c>
      <c r="E188" s="1">
        <f t="shared" si="22"/>
        <v>0.92367036664665281</v>
      </c>
      <c r="F188" s="1">
        <f t="shared" si="23"/>
        <v>2.406591270897152</v>
      </c>
      <c r="G188" s="1">
        <f t="shared" si="24"/>
        <v>2.2712380138093953</v>
      </c>
      <c r="H188" s="1">
        <f t="shared" si="29"/>
        <v>13.043046590027124</v>
      </c>
      <c r="M188" s="1">
        <f t="shared" si="30"/>
        <v>393.83882800314706</v>
      </c>
      <c r="N188" s="1">
        <f t="shared" si="31"/>
        <v>391.45442169578081</v>
      </c>
      <c r="O188" s="1">
        <f t="shared" si="27"/>
        <v>4.6433245860496557</v>
      </c>
    </row>
    <row r="189" spans="1:15" ht="15" x14ac:dyDescent="0.2">
      <c r="A189" s="21">
        <v>87</v>
      </c>
      <c r="B189" s="22">
        <v>258.57</v>
      </c>
      <c r="C189" s="23">
        <v>8.2951322727272725</v>
      </c>
      <c r="D189" s="1">
        <f t="shared" si="25"/>
        <v>2.2712380138093953</v>
      </c>
      <c r="E189" s="1">
        <f t="shared" si="22"/>
        <v>0.91882331559938513</v>
      </c>
      <c r="F189" s="1">
        <f t="shared" si="23"/>
        <v>2.4125781354312723</v>
      </c>
      <c r="G189" s="1">
        <f t="shared" si="24"/>
        <v>2.2307580501630055</v>
      </c>
      <c r="H189" s="1">
        <f t="shared" si="29"/>
        <v>12.816685501324901</v>
      </c>
      <c r="M189" s="1">
        <f t="shared" si="30"/>
        <v>392.1888256163482</v>
      </c>
      <c r="N189" s="1">
        <f t="shared" si="31"/>
        <v>380.39152639110296</v>
      </c>
      <c r="O189" s="1">
        <f t="shared" si="27"/>
        <v>4.5371066674690281</v>
      </c>
    </row>
    <row r="190" spans="1:15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25"/>
        <v>2.2307580501630055</v>
      </c>
      <c r="E190" s="1">
        <f t="shared" si="22"/>
        <v>0.90687872330688657</v>
      </c>
      <c r="F190" s="1">
        <f t="shared" si="23"/>
        <v>2.4184504508295834</v>
      </c>
      <c r="G190" s="1">
        <f t="shared" si="24"/>
        <v>2.1916350356414047</v>
      </c>
      <c r="H190" s="1">
        <f t="shared" si="29"/>
        <v>12.598472347395939</v>
      </c>
      <c r="M190" s="1">
        <f t="shared" si="30"/>
        <v>390.55598406131713</v>
      </c>
      <c r="N190" s="1">
        <f t="shared" si="31"/>
        <v>363.77127409347321</v>
      </c>
      <c r="O190" s="1">
        <f t="shared" si="27"/>
        <v>4.4346622662833282</v>
      </c>
    </row>
    <row r="191" spans="1:15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25"/>
        <v>2.1916350356414047</v>
      </c>
      <c r="E191" s="1">
        <f t="shared" si="22"/>
        <v>0.90147032029212137</v>
      </c>
      <c r="F191" s="1">
        <f t="shared" si="23"/>
        <v>2.42422807069598</v>
      </c>
      <c r="G191" s="1">
        <f t="shared" si="24"/>
        <v>2.1539113037702022</v>
      </c>
      <c r="H191" s="1">
        <f t="shared" si="29"/>
        <v>12.387404229281533</v>
      </c>
      <c r="M191" s="1">
        <f t="shared" si="30"/>
        <v>388.9739321891185</v>
      </c>
      <c r="N191" s="1">
        <f t="shared" si="31"/>
        <v>353.25020367809435</v>
      </c>
      <c r="O191" s="1">
        <f t="shared" si="27"/>
        <v>4.3479788844778495</v>
      </c>
    </row>
    <row r="192" spans="1:15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25"/>
        <v>2.1539113037702022</v>
      </c>
      <c r="E192" s="1">
        <f t="shared" si="22"/>
        <v>0.88920464686914935</v>
      </c>
      <c r="F192" s="1">
        <f t="shared" si="23"/>
        <v>2.4298975586871476</v>
      </c>
      <c r="G192" s="1">
        <f t="shared" si="24"/>
        <v>2.1174138840687005</v>
      </c>
      <c r="H192" s="1">
        <f t="shared" si="29"/>
        <v>12.183724218979942</v>
      </c>
      <c r="M192" s="1">
        <f t="shared" si="30"/>
        <v>387.40741264736187</v>
      </c>
      <c r="N192" s="1">
        <f t="shared" si="31"/>
        <v>337.76644098628248</v>
      </c>
      <c r="O192" s="1">
        <f t="shared" si="27"/>
        <v>4.2521197524239778</v>
      </c>
    </row>
    <row r="193" spans="1:15" ht="15" x14ac:dyDescent="0.2">
      <c r="A193" s="21">
        <v>91</v>
      </c>
      <c r="B193" s="22">
        <v>272.57</v>
      </c>
      <c r="C193" s="23">
        <v>7.6434633333333313</v>
      </c>
      <c r="D193" s="1">
        <f t="shared" si="25"/>
        <v>2.1174138840687005</v>
      </c>
      <c r="E193" s="1">
        <f t="shared" si="22"/>
        <v>0.883290186552255</v>
      </c>
      <c r="F193" s="1">
        <f t="shared" si="23"/>
        <v>2.4354780541713246</v>
      </c>
      <c r="G193" s="1">
        <f t="shared" si="24"/>
        <v>2.0822872262540972</v>
      </c>
      <c r="H193" s="1">
        <f t="shared" si="29"/>
        <v>11.986512174618982</v>
      </c>
      <c r="M193" s="1">
        <f t="shared" si="30"/>
        <v>385.90757214452753</v>
      </c>
      <c r="N193" s="1">
        <f t="shared" si="31"/>
        <v>327.804422283495</v>
      </c>
      <c r="O193" s="1">
        <f t="shared" si="27"/>
        <v>4.1713062367673901</v>
      </c>
    </row>
    <row r="194" spans="1:15" ht="15" x14ac:dyDescent="0.2">
      <c r="A194" s="21">
        <v>92</v>
      </c>
      <c r="B194" s="22">
        <v>276.02</v>
      </c>
      <c r="C194" s="23">
        <v>7.4375648459595922</v>
      </c>
      <c r="D194" s="1">
        <f t="shared" si="25"/>
        <v>2.0822872262540972</v>
      </c>
      <c r="E194" s="1">
        <f t="shared" si="22"/>
        <v>0.871430765240089</v>
      </c>
      <c r="F194" s="1">
        <f t="shared" si="23"/>
        <v>2.4409405515396636</v>
      </c>
      <c r="G194" s="1">
        <f t="shared" si="24"/>
        <v>2.0483638228869214</v>
      </c>
      <c r="H194" s="1">
        <f t="shared" si="29"/>
        <v>11.796562124375804</v>
      </c>
      <c r="M194" s="1">
        <f t="shared" si="30"/>
        <v>384.42556345986083</v>
      </c>
      <c r="N194" s="1">
        <f t="shared" si="31"/>
        <v>313.91929849968847</v>
      </c>
      <c r="O194" s="1">
        <f t="shared" si="27"/>
        <v>4.0698139329096552</v>
      </c>
    </row>
    <row r="195" spans="1:15" ht="15" x14ac:dyDescent="0.2">
      <c r="A195" s="21">
        <v>93</v>
      </c>
      <c r="B195" s="22">
        <v>279.45</v>
      </c>
      <c r="C195" s="23">
        <v>7.4030452525252493</v>
      </c>
      <c r="D195" s="1">
        <f t="shared" si="25"/>
        <v>2.0483638228869214</v>
      </c>
      <c r="E195" s="1">
        <f t="shared" ref="E195:E258" si="32">LOG(C195)</f>
        <v>0.86941040409811998</v>
      </c>
      <c r="F195" s="1">
        <f t="shared" ref="F195:F258" si="33">LOG(B195)</f>
        <v>2.4463041139519239</v>
      </c>
      <c r="G195" s="1">
        <f t="shared" ref="G195:G258" si="34">D195*(B195/B196)^$K$3</f>
        <v>2.0155864228300935</v>
      </c>
      <c r="H195" s="1">
        <f t="shared" si="29"/>
        <v>11.612981519317842</v>
      </c>
      <c r="M195" s="1">
        <f t="shared" si="30"/>
        <v>382.97475701889437</v>
      </c>
      <c r="N195" s="1">
        <f t="shared" si="31"/>
        <v>307.59971574740365</v>
      </c>
      <c r="O195" s="1">
        <f t="shared" si="27"/>
        <v>3.9832526611260346</v>
      </c>
    </row>
    <row r="196" spans="1:15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35">G195</f>
        <v>2.0155864228300935</v>
      </c>
      <c r="E196" s="1">
        <f t="shared" si="32"/>
        <v>0.85912685381151077</v>
      </c>
      <c r="F196" s="1">
        <f t="shared" si="33"/>
        <v>2.4515715370380673</v>
      </c>
      <c r="G196" s="1">
        <f t="shared" si="34"/>
        <v>1.9839934709675426</v>
      </c>
      <c r="H196" s="1">
        <f t="shared" si="29"/>
        <v>11.435472335465386</v>
      </c>
      <c r="M196" s="1">
        <f t="shared" ref="M196:M227" si="36">1/(G195*B195/(M195*(B196)*G196))</f>
        <v>381.57190191879135</v>
      </c>
      <c r="N196" s="1">
        <f t="shared" si="31"/>
        <v>295.80993239712404</v>
      </c>
      <c r="O196" s="1">
        <f t="shared" ref="O196:O259" si="37">(H196*100000)*((B196/1000000)-(B195/1000000))</f>
        <v>3.899496066393723</v>
      </c>
    </row>
    <row r="197" spans="1:15" ht="15" x14ac:dyDescent="0.2">
      <c r="A197" s="21">
        <v>95</v>
      </c>
      <c r="B197" s="22">
        <v>286.24</v>
      </c>
      <c r="C197" s="23">
        <v>7.1367147449494945</v>
      </c>
      <c r="D197" s="1">
        <f t="shared" si="35"/>
        <v>1.9839934709675426</v>
      </c>
      <c r="E197" s="1">
        <f t="shared" si="32"/>
        <v>0.85349833831918498</v>
      </c>
      <c r="F197" s="1">
        <f t="shared" si="33"/>
        <v>2.4567303232232978</v>
      </c>
      <c r="G197" s="1">
        <f t="shared" si="34"/>
        <v>1.9533476401322767</v>
      </c>
      <c r="H197" s="1">
        <f t="shared" si="29"/>
        <v>11.264254369123019</v>
      </c>
      <c r="M197" s="1">
        <f t="shared" si="36"/>
        <v>380.16705324545001</v>
      </c>
      <c r="N197" s="1">
        <f t="shared" si="31"/>
        <v>287.62893832631443</v>
      </c>
      <c r="O197" s="1">
        <f t="shared" si="37"/>
        <v>3.8073179767635632</v>
      </c>
    </row>
    <row r="198" spans="1:15" ht="15" x14ac:dyDescent="0.2">
      <c r="A198" s="21">
        <v>96</v>
      </c>
      <c r="B198" s="22">
        <v>289.61</v>
      </c>
      <c r="C198" s="23">
        <v>6.9770293409090911</v>
      </c>
      <c r="D198" s="1">
        <f t="shared" si="35"/>
        <v>1.9533476401322767</v>
      </c>
      <c r="E198" s="1">
        <f t="shared" si="32"/>
        <v>0.84367054934694063</v>
      </c>
      <c r="F198" s="1">
        <f t="shared" si="33"/>
        <v>2.4618135536226196</v>
      </c>
      <c r="G198" s="1">
        <f t="shared" si="34"/>
        <v>1.9237835657999609</v>
      </c>
      <c r="H198" s="1">
        <f t="shared" si="29"/>
        <v>11.098051774011619</v>
      </c>
      <c r="M198" s="1">
        <f t="shared" si="36"/>
        <v>378.82128691798681</v>
      </c>
      <c r="N198" s="1">
        <f t="shared" si="31"/>
        <v>277.04421540845306</v>
      </c>
      <c r="O198" s="1">
        <f t="shared" si="37"/>
        <v>3.7400434478419045</v>
      </c>
    </row>
    <row r="199" spans="1:15" ht="15" x14ac:dyDescent="0.2">
      <c r="A199" s="21">
        <v>97</v>
      </c>
      <c r="B199" s="22">
        <v>292.95</v>
      </c>
      <c r="C199" s="23">
        <v>6.9122943434343442</v>
      </c>
      <c r="D199" s="1">
        <f t="shared" si="35"/>
        <v>1.9237835657999609</v>
      </c>
      <c r="E199" s="1">
        <f t="shared" si="32"/>
        <v>0.83962222325086844</v>
      </c>
      <c r="F199" s="1">
        <f t="shared" si="33"/>
        <v>2.4667935023435357</v>
      </c>
      <c r="G199" s="1">
        <f t="shared" si="34"/>
        <v>1.8952497756529529</v>
      </c>
      <c r="H199" s="1">
        <f t="shared" si="29"/>
        <v>10.937604406050035</v>
      </c>
      <c r="M199" s="1">
        <f t="shared" si="36"/>
        <v>377.50661606668024</v>
      </c>
      <c r="N199" s="1">
        <f t="shared" si="31"/>
        <v>270.50557845207521</v>
      </c>
      <c r="O199" s="1">
        <f t="shared" si="37"/>
        <v>3.653159871620717</v>
      </c>
    </row>
    <row r="200" spans="1:15" ht="15" x14ac:dyDescent="0.2">
      <c r="A200" s="21">
        <v>98</v>
      </c>
      <c r="B200" s="22">
        <v>296.26</v>
      </c>
      <c r="C200" s="23">
        <v>6.7310348409090901</v>
      </c>
      <c r="D200" s="1">
        <f t="shared" si="35"/>
        <v>1.8952497756529529</v>
      </c>
      <c r="E200" s="1">
        <f t="shared" si="32"/>
        <v>0.8280818385400176</v>
      </c>
      <c r="F200" s="1">
        <f t="shared" si="33"/>
        <v>2.4716730185000912</v>
      </c>
      <c r="G200" s="1">
        <f t="shared" si="34"/>
        <v>1.8676979867843972</v>
      </c>
      <c r="H200" s="1">
        <f t="shared" si="29"/>
        <v>10.782642991100479</v>
      </c>
      <c r="M200" s="1">
        <f t="shared" si="36"/>
        <v>376.22208008189762</v>
      </c>
      <c r="N200" s="1">
        <f t="shared" si="31"/>
        <v>259.68021106050747</v>
      </c>
      <c r="O200" s="1">
        <f t="shared" si="37"/>
        <v>3.5690548300542813</v>
      </c>
    </row>
    <row r="201" spans="1:15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35"/>
        <v>1.8676979867843972</v>
      </c>
      <c r="E201" s="1">
        <f t="shared" si="32"/>
        <v>0.82600839944580673</v>
      </c>
      <c r="F201" s="1">
        <f t="shared" si="33"/>
        <v>2.4764548254543031</v>
      </c>
      <c r="G201" s="1">
        <f t="shared" si="34"/>
        <v>1.8410020000000018</v>
      </c>
      <c r="H201" s="1">
        <f t="shared" si="29"/>
        <v>10.632914735133003</v>
      </c>
      <c r="M201" s="1">
        <f t="shared" si="36"/>
        <v>374.95029261166405</v>
      </c>
      <c r="N201" s="1">
        <f t="shared" si="31"/>
        <v>254.8546262552193</v>
      </c>
      <c r="O201" s="1">
        <f t="shared" si="37"/>
        <v>3.487596033123606</v>
      </c>
    </row>
    <row r="202" spans="1:15" ht="15" x14ac:dyDescent="0.2">
      <c r="A202" s="21">
        <v>100</v>
      </c>
      <c r="B202" s="22">
        <v>302.8</v>
      </c>
      <c r="C202" s="23">
        <v>6.5399135631313126</v>
      </c>
      <c r="D202" s="1">
        <f t="shared" si="35"/>
        <v>1.8410020000000018</v>
      </c>
      <c r="E202" s="1">
        <f t="shared" si="32"/>
        <v>0.81557200836965316</v>
      </c>
      <c r="F202" s="1">
        <f t="shared" si="33"/>
        <v>2.4811558708280352</v>
      </c>
      <c r="G202" s="1">
        <f t="shared" si="34"/>
        <v>1.8152040233044413</v>
      </c>
      <c r="H202" s="1">
        <f t="shared" si="29"/>
        <v>10.487742207034481</v>
      </c>
      <c r="M202" s="1">
        <f t="shared" si="36"/>
        <v>373.71964479433751</v>
      </c>
      <c r="N202" s="1">
        <f t="shared" si="31"/>
        <v>245.40635380594026</v>
      </c>
      <c r="O202" s="1">
        <f t="shared" si="37"/>
        <v>3.4190039594932333</v>
      </c>
    </row>
    <row r="203" spans="1:15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35"/>
        <v>1.8152040233044413</v>
      </c>
      <c r="E203" s="1">
        <f t="shared" si="32"/>
        <v>0.8119954713953268</v>
      </c>
      <c r="F203" s="1">
        <f t="shared" si="33"/>
        <v>2.4857640022849474</v>
      </c>
      <c r="G203" s="1">
        <f t="shared" si="34"/>
        <v>1.7902637307886089</v>
      </c>
      <c r="H203" s="1">
        <f t="shared" si="29"/>
        <v>10.347362802592881</v>
      </c>
      <c r="M203" s="1">
        <f t="shared" si="36"/>
        <v>372.51659678950642</v>
      </c>
      <c r="N203" s="1">
        <f t="shared" si="31"/>
        <v>240.13581570553174</v>
      </c>
      <c r="O203" s="1">
        <f t="shared" si="37"/>
        <v>3.3421981852375091</v>
      </c>
    </row>
    <row r="204" spans="1:15" ht="15" x14ac:dyDescent="0.2">
      <c r="A204" s="21">
        <v>102</v>
      </c>
      <c r="B204" s="22">
        <v>309.23</v>
      </c>
      <c r="C204" s="23">
        <v>6.3395456464646465</v>
      </c>
      <c r="D204" s="1">
        <f t="shared" si="35"/>
        <v>1.7902637307886089</v>
      </c>
      <c r="E204" s="1">
        <f t="shared" si="32"/>
        <v>0.80205813322808606</v>
      </c>
      <c r="F204" s="1">
        <f t="shared" si="33"/>
        <v>2.4902816204417575</v>
      </c>
      <c r="G204" s="1">
        <f t="shared" si="34"/>
        <v>1.7661431652147237</v>
      </c>
      <c r="H204" s="1">
        <f t="shared" si="29"/>
        <v>10.211564895339267</v>
      </c>
      <c r="M204" s="1">
        <f t="shared" si="36"/>
        <v>371.34034496633654</v>
      </c>
      <c r="N204" s="1">
        <f t="shared" si="31"/>
        <v>231.62328978856797</v>
      </c>
      <c r="O204" s="1">
        <f t="shared" si="37"/>
        <v>3.2677007665085895</v>
      </c>
    </row>
    <row r="205" spans="1:15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35"/>
        <v>1.7661431652147237</v>
      </c>
      <c r="E205" s="1">
        <f t="shared" si="32"/>
        <v>0.8001109666322257</v>
      </c>
      <c r="F205" s="1">
        <f t="shared" si="33"/>
        <v>2.4947110252052629</v>
      </c>
      <c r="G205" s="1">
        <f t="shared" si="34"/>
        <v>1.7428065694124699</v>
      </c>
      <c r="H205" s="1">
        <f t="shared" si="29"/>
        <v>10.080149137556331</v>
      </c>
      <c r="M205" s="1">
        <f t="shared" si="36"/>
        <v>370.19012079211404</v>
      </c>
      <c r="N205" s="1">
        <f t="shared" si="31"/>
        <v>227.61963104194373</v>
      </c>
      <c r="O205" s="1">
        <f t="shared" si="37"/>
        <v>3.1954072766053421</v>
      </c>
    </row>
    <row r="206" spans="1:15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35"/>
        <v>1.7428065694124699</v>
      </c>
      <c r="E206" s="1">
        <f t="shared" si="32"/>
        <v>0.79024202003786115</v>
      </c>
      <c r="F206" s="1">
        <f t="shared" si="33"/>
        <v>2.4990544211971009</v>
      </c>
      <c r="G206" s="1">
        <f t="shared" si="34"/>
        <v>1.7202202317682296</v>
      </c>
      <c r="H206" s="1">
        <f t="shared" si="29"/>
        <v>9.9529275952274272</v>
      </c>
      <c r="M206" s="1">
        <f t="shared" si="36"/>
        <v>369.06518891069601</v>
      </c>
      <c r="N206" s="1">
        <f t="shared" si="31"/>
        <v>219.6972675761204</v>
      </c>
      <c r="O206" s="1">
        <f t="shared" si="37"/>
        <v>3.1252192649014123</v>
      </c>
    </row>
    <row r="207" spans="1:15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35"/>
        <v>1.7202202317682296</v>
      </c>
      <c r="E207" s="1">
        <f t="shared" si="32"/>
        <v>0.78854613484152858</v>
      </c>
      <c r="F207" s="1">
        <f t="shared" si="33"/>
        <v>2.5033139228158845</v>
      </c>
      <c r="G207" s="1">
        <f t="shared" si="34"/>
        <v>1.6983523444606554</v>
      </c>
      <c r="H207" s="1">
        <f t="shared" si="29"/>
        <v>9.8297229546713076</v>
      </c>
      <c r="M207" s="1">
        <f t="shared" si="36"/>
        <v>367.96484534907262</v>
      </c>
      <c r="N207" s="1">
        <f t="shared" si="31"/>
        <v>216.13206519995637</v>
      </c>
      <c r="O207" s="1">
        <f t="shared" si="37"/>
        <v>3.057043838902739</v>
      </c>
    </row>
    <row r="208" spans="1:15" ht="15" x14ac:dyDescent="0.2">
      <c r="A208" s="21">
        <v>106</v>
      </c>
      <c r="B208" s="22">
        <v>321.73</v>
      </c>
      <c r="C208" s="23">
        <v>5.9875153434343433</v>
      </c>
      <c r="D208" s="1">
        <f t="shared" si="35"/>
        <v>1.6983523444606554</v>
      </c>
      <c r="E208" s="1">
        <f t="shared" si="32"/>
        <v>0.77724663933457472</v>
      </c>
      <c r="F208" s="1">
        <f t="shared" si="33"/>
        <v>2.507491558965369</v>
      </c>
      <c r="G208" s="1">
        <f t="shared" si="34"/>
        <v>1.6772415572706674</v>
      </c>
      <c r="H208" s="1">
        <f t="shared" si="29"/>
        <v>9.7103677940632114</v>
      </c>
      <c r="M208" s="1">
        <f t="shared" si="36"/>
        <v>366.90344075423513</v>
      </c>
      <c r="N208" s="1">
        <f t="shared" si="31"/>
        <v>208.0243194378364</v>
      </c>
      <c r="O208" s="1">
        <f t="shared" si="37"/>
        <v>2.9907932805714998</v>
      </c>
    </row>
    <row r="209" spans="1:15" ht="15" x14ac:dyDescent="0.2">
      <c r="A209" s="21">
        <v>107</v>
      </c>
      <c r="B209" s="22">
        <v>324.77</v>
      </c>
      <c r="C209" s="23">
        <v>5.9554562323232325</v>
      </c>
      <c r="D209" s="1">
        <f t="shared" si="35"/>
        <v>1.6772415572706674</v>
      </c>
      <c r="E209" s="1">
        <f t="shared" si="32"/>
        <v>0.77491503728660205</v>
      </c>
      <c r="F209" s="1">
        <f t="shared" si="33"/>
        <v>2.511575905309916</v>
      </c>
      <c r="G209" s="1">
        <f t="shared" si="34"/>
        <v>1.6567206563293615</v>
      </c>
      <c r="H209" s="1">
        <f t="shared" si="29"/>
        <v>9.5950791123579631</v>
      </c>
      <c r="M209" s="1">
        <f t="shared" si="36"/>
        <v>365.83883346653704</v>
      </c>
      <c r="N209" s="1">
        <f t="shared" si="31"/>
        <v>204.45389469758706</v>
      </c>
      <c r="O209" s="1">
        <f t="shared" si="37"/>
        <v>2.9169040501568189</v>
      </c>
    </row>
    <row r="210" spans="1:15" ht="15" x14ac:dyDescent="0.2">
      <c r="A210" s="21">
        <v>108</v>
      </c>
      <c r="B210" s="22">
        <v>327.79</v>
      </c>
      <c r="C210" s="23">
        <v>5.8438673510101014</v>
      </c>
      <c r="D210" s="1">
        <f t="shared" si="35"/>
        <v>1.6567206563293615</v>
      </c>
      <c r="E210" s="1">
        <f t="shared" si="32"/>
        <v>0.76670034939467469</v>
      </c>
      <c r="F210" s="1">
        <f t="shared" si="33"/>
        <v>2.5155957002684515</v>
      </c>
      <c r="G210" s="1">
        <f t="shared" si="34"/>
        <v>1.6369646491880496</v>
      </c>
      <c r="H210" s="1">
        <f t="shared" si="29"/>
        <v>9.482949117720894</v>
      </c>
      <c r="M210" s="1">
        <f t="shared" si="36"/>
        <v>364.83761846876553</v>
      </c>
      <c r="N210" s="1">
        <f t="shared" si="31"/>
        <v>198.2784706509199</v>
      </c>
      <c r="O210" s="1">
        <f t="shared" si="37"/>
        <v>2.863850633551718</v>
      </c>
    </row>
    <row r="211" spans="1:15" ht="15" x14ac:dyDescent="0.2">
      <c r="A211" s="21">
        <v>109</v>
      </c>
      <c r="B211" s="22">
        <v>330.76</v>
      </c>
      <c r="C211" s="23">
        <v>5.8389352196969693</v>
      </c>
      <c r="D211" s="1">
        <f t="shared" si="35"/>
        <v>1.6369646491880496</v>
      </c>
      <c r="E211" s="1">
        <f t="shared" si="32"/>
        <v>0.76633365698031508</v>
      </c>
      <c r="F211" s="1">
        <f t="shared" si="33"/>
        <v>2.5195129832576257</v>
      </c>
      <c r="G211" s="1">
        <f t="shared" si="34"/>
        <v>1.6177466330161814</v>
      </c>
      <c r="H211" s="1">
        <f t="shared" si="29"/>
        <v>9.3749394384594655</v>
      </c>
      <c r="M211" s="1">
        <f t="shared" si="36"/>
        <v>363.82128125457876</v>
      </c>
      <c r="N211" s="1">
        <f t="shared" si="31"/>
        <v>195.85466424829778</v>
      </c>
      <c r="O211" s="1">
        <f t="shared" si="37"/>
        <v>2.7843570132224427</v>
      </c>
    </row>
    <row r="212" spans="1:15" ht="15" x14ac:dyDescent="0.2">
      <c r="A212" s="21">
        <v>110</v>
      </c>
      <c r="B212" s="22">
        <v>333.71</v>
      </c>
      <c r="C212" s="23">
        <v>5.7008360176767683</v>
      </c>
      <c r="D212" s="1">
        <f t="shared" si="35"/>
        <v>1.6177466330161814</v>
      </c>
      <c r="E212" s="1">
        <f t="shared" si="32"/>
        <v>0.75593854887251322</v>
      </c>
      <c r="F212" s="1">
        <f t="shared" si="33"/>
        <v>2.5233692209782803</v>
      </c>
      <c r="G212" s="1">
        <f t="shared" si="34"/>
        <v>1.5992363041187965</v>
      </c>
      <c r="H212" s="1">
        <f t="shared" si="29"/>
        <v>9.269814617493104</v>
      </c>
      <c r="M212" s="1">
        <f t="shared" si="36"/>
        <v>362.86616277299919</v>
      </c>
      <c r="N212" s="1">
        <f t="shared" si="31"/>
        <v>189.07816927434547</v>
      </c>
      <c r="O212" s="1">
        <f t="shared" si="37"/>
        <v>2.7345953121604567</v>
      </c>
    </row>
    <row r="213" spans="1:15" ht="15" x14ac:dyDescent="0.2">
      <c r="A213" s="21">
        <v>111</v>
      </c>
      <c r="B213" s="22">
        <v>336.61</v>
      </c>
      <c r="C213" s="23">
        <v>5.6903552398989907</v>
      </c>
      <c r="D213" s="1">
        <f t="shared" si="35"/>
        <v>1.5992363041187965</v>
      </c>
      <c r="E213" s="1">
        <f t="shared" si="32"/>
        <v>0.75513937956064137</v>
      </c>
      <c r="F213" s="1">
        <f t="shared" si="33"/>
        <v>2.5271270138391762</v>
      </c>
      <c r="G213" s="1">
        <f t="shared" si="34"/>
        <v>1.5812177351258123</v>
      </c>
      <c r="H213" s="1">
        <f t="shared" si="29"/>
        <v>9.1685076577290268</v>
      </c>
      <c r="M213" s="1">
        <f t="shared" si="36"/>
        <v>361.89559902931575</v>
      </c>
      <c r="N213" s="1">
        <f t="shared" si="31"/>
        <v>186.66797766028262</v>
      </c>
      <c r="O213" s="1">
        <f t="shared" si="37"/>
        <v>2.6588672207414326</v>
      </c>
    </row>
    <row r="214" spans="1:15" ht="15" x14ac:dyDescent="0.2">
      <c r="A214" s="21">
        <v>112</v>
      </c>
      <c r="B214" s="22">
        <v>339.49</v>
      </c>
      <c r="C214" s="23">
        <v>5.5423916489898994</v>
      </c>
      <c r="D214" s="1">
        <f t="shared" si="35"/>
        <v>1.5812177351258123</v>
      </c>
      <c r="E214" s="1">
        <f t="shared" si="32"/>
        <v>0.74369721162761637</v>
      </c>
      <c r="F214" s="1">
        <f t="shared" si="33"/>
        <v>2.5308269862489765</v>
      </c>
      <c r="G214" s="1">
        <f t="shared" si="34"/>
        <v>1.5638555826354075</v>
      </c>
      <c r="H214" s="1">
        <f t="shared" si="29"/>
        <v>9.0698412802964867</v>
      </c>
      <c r="M214" s="1">
        <f t="shared" si="36"/>
        <v>360.98424035130637</v>
      </c>
      <c r="N214" s="1">
        <f t="shared" si="31"/>
        <v>179.85755675259782</v>
      </c>
      <c r="O214" s="1">
        <f t="shared" si="37"/>
        <v>2.6121142887254125</v>
      </c>
    </row>
    <row r="215" spans="1:15" ht="15" x14ac:dyDescent="0.2">
      <c r="A215" s="21">
        <v>113</v>
      </c>
      <c r="B215" s="22">
        <v>342.32</v>
      </c>
      <c r="C215" s="23">
        <v>5.5633531994949497</v>
      </c>
      <c r="D215" s="1">
        <f t="shared" si="35"/>
        <v>1.5638555826354075</v>
      </c>
      <c r="E215" s="1">
        <f t="shared" si="32"/>
        <v>0.74533663278324436</v>
      </c>
      <c r="F215" s="1">
        <f t="shared" si="33"/>
        <v>2.5344322734758764</v>
      </c>
      <c r="G215" s="1">
        <f t="shared" si="34"/>
        <v>1.5470035082787947</v>
      </c>
      <c r="H215" s="1">
        <f t="shared" si="29"/>
        <v>8.9747213286941285</v>
      </c>
      <c r="M215" s="1">
        <f t="shared" si="36"/>
        <v>360.07103177030922</v>
      </c>
      <c r="N215" s="1">
        <f t="shared" ref="N215:N246" si="38">1/(H214*C214/(N214*(C215)*H215))</f>
        <v>178.64439549500577</v>
      </c>
      <c r="O215" s="1">
        <f t="shared" si="37"/>
        <v>2.539846136020437</v>
      </c>
    </row>
    <row r="216" spans="1:15" ht="15" x14ac:dyDescent="0.2">
      <c r="A216" s="21">
        <v>114</v>
      </c>
      <c r="B216" s="22">
        <v>345.12</v>
      </c>
      <c r="C216" s="23">
        <v>5.4326520631313127</v>
      </c>
      <c r="D216" s="1">
        <f t="shared" si="35"/>
        <v>1.5470035082787947</v>
      </c>
      <c r="E216" s="1">
        <f t="shared" si="32"/>
        <v>0.73501189132106093</v>
      </c>
      <c r="F216" s="1">
        <f t="shared" si="33"/>
        <v>2.5379701277584696</v>
      </c>
      <c r="G216" s="1">
        <f t="shared" si="34"/>
        <v>1.5306425475330958</v>
      </c>
      <c r="H216" s="1">
        <f t="shared" ref="H216:H279" si="39">H215*(B215/B216)^K$4</f>
        <v>8.8823503122660252</v>
      </c>
      <c r="M216" s="1">
        <f t="shared" si="36"/>
        <v>359.17700120785207</v>
      </c>
      <c r="N216" s="1">
        <f t="shared" si="38"/>
        <v>172.65198644652392</v>
      </c>
      <c r="O216" s="1">
        <f t="shared" si="37"/>
        <v>2.4870580874344994</v>
      </c>
    </row>
    <row r="217" spans="1:15" ht="15" x14ac:dyDescent="0.2">
      <c r="A217" s="21">
        <v>115</v>
      </c>
      <c r="B217" s="22">
        <v>347.89</v>
      </c>
      <c r="C217" s="23">
        <v>5.4357347398989893</v>
      </c>
      <c r="D217" s="1">
        <f t="shared" si="35"/>
        <v>1.5306425475330958</v>
      </c>
      <c r="E217" s="1">
        <f t="shared" si="32"/>
        <v>0.73525825530678546</v>
      </c>
      <c r="F217" s="1">
        <f t="shared" si="33"/>
        <v>2.5414419452545256</v>
      </c>
      <c r="G217" s="1">
        <f t="shared" si="34"/>
        <v>1.5148696027426745</v>
      </c>
      <c r="H217" s="1">
        <f t="shared" si="39"/>
        <v>8.7926277937909578</v>
      </c>
      <c r="M217" s="1">
        <f t="shared" si="36"/>
        <v>358.32887619158629</v>
      </c>
      <c r="N217" s="1">
        <f t="shared" si="38"/>
        <v>171.00497101078957</v>
      </c>
      <c r="O217" s="1">
        <f t="shared" si="37"/>
        <v>2.4355578988800732</v>
      </c>
    </row>
    <row r="218" spans="1:15" ht="15" x14ac:dyDescent="0.2">
      <c r="A218" s="21">
        <v>116</v>
      </c>
      <c r="B218" s="22">
        <v>350.61</v>
      </c>
      <c r="C218" s="23">
        <v>5.3081163106060592</v>
      </c>
      <c r="D218" s="1">
        <f t="shared" si="35"/>
        <v>1.5148696027426745</v>
      </c>
      <c r="E218" s="1">
        <f t="shared" si="32"/>
        <v>0.7249404304887388</v>
      </c>
      <c r="F218" s="1">
        <f t="shared" si="33"/>
        <v>2.5448242987597278</v>
      </c>
      <c r="G218" s="1">
        <f t="shared" si="34"/>
        <v>1.4995485482726911</v>
      </c>
      <c r="H218" s="1">
        <f t="shared" si="39"/>
        <v>8.7060889536059207</v>
      </c>
      <c r="M218" s="1">
        <f t="shared" si="36"/>
        <v>357.47809966219478</v>
      </c>
      <c r="N218" s="1">
        <f t="shared" si="38"/>
        <v>165.34661998078451</v>
      </c>
      <c r="O218" s="1">
        <f t="shared" si="37"/>
        <v>2.3680561953808112</v>
      </c>
    </row>
    <row r="219" spans="1:15" ht="15" x14ac:dyDescent="0.2">
      <c r="A219" s="21">
        <v>117</v>
      </c>
      <c r="B219" s="22">
        <v>353.3</v>
      </c>
      <c r="C219" s="23">
        <v>5.2970195429292923</v>
      </c>
      <c r="D219" s="1">
        <f t="shared" si="35"/>
        <v>1.4995485482726911</v>
      </c>
      <c r="E219" s="1">
        <f t="shared" si="32"/>
        <v>0.72403157523325579</v>
      </c>
      <c r="F219" s="1">
        <f t="shared" si="33"/>
        <v>2.5481436374348454</v>
      </c>
      <c r="G219" s="1">
        <f t="shared" si="34"/>
        <v>1.484718780817301</v>
      </c>
      <c r="H219" s="1">
        <f t="shared" si="39"/>
        <v>8.6219905017847367</v>
      </c>
      <c r="M219" s="1">
        <f t="shared" si="36"/>
        <v>356.65839483503754</v>
      </c>
      <c r="N219" s="1">
        <f t="shared" si="38"/>
        <v>163.40709379587429</v>
      </c>
      <c r="O219" s="1">
        <f t="shared" si="37"/>
        <v>2.3193154449801088</v>
      </c>
    </row>
    <row r="220" spans="1:15" ht="15" x14ac:dyDescent="0.2">
      <c r="A220" s="21">
        <v>118</v>
      </c>
      <c r="B220" s="22">
        <v>355.95</v>
      </c>
      <c r="C220" s="23">
        <v>5.1946785353535354</v>
      </c>
      <c r="D220" s="1">
        <f t="shared" si="35"/>
        <v>1.484718780817301</v>
      </c>
      <c r="E220" s="1">
        <f t="shared" si="32"/>
        <v>0.71555867708245857</v>
      </c>
      <c r="F220" s="1">
        <f t="shared" si="33"/>
        <v>2.5513889972730204</v>
      </c>
      <c r="G220" s="1">
        <f t="shared" si="34"/>
        <v>1.4703621763673727</v>
      </c>
      <c r="H220" s="1">
        <f t="shared" si="39"/>
        <v>8.5405518390977022</v>
      </c>
      <c r="M220" s="1">
        <f t="shared" si="36"/>
        <v>355.85898094832982</v>
      </c>
      <c r="N220" s="1">
        <f t="shared" si="38"/>
        <v>158.73635405442258</v>
      </c>
      <c r="O220" s="1">
        <f t="shared" si="37"/>
        <v>2.2632462373608768</v>
      </c>
    </row>
    <row r="221" spans="1:15" ht="15" x14ac:dyDescent="0.2">
      <c r="A221" s="21">
        <v>119</v>
      </c>
      <c r="B221" s="22">
        <v>358.56</v>
      </c>
      <c r="C221" s="23">
        <v>5.1848153535353543</v>
      </c>
      <c r="D221" s="1">
        <f t="shared" si="35"/>
        <v>1.4703621763673727</v>
      </c>
      <c r="E221" s="1">
        <f t="shared" si="32"/>
        <v>0.71473329450160772</v>
      </c>
      <c r="F221" s="1">
        <f t="shared" si="33"/>
        <v>2.5545618391909861</v>
      </c>
      <c r="G221" s="1">
        <f t="shared" si="34"/>
        <v>1.4564615476600911</v>
      </c>
      <c r="H221" s="1">
        <f t="shared" si="39"/>
        <v>8.4616766196606985</v>
      </c>
      <c r="M221" s="1">
        <f t="shared" si="36"/>
        <v>355.07939685507603</v>
      </c>
      <c r="N221" s="1">
        <f t="shared" si="38"/>
        <v>156.97175329461524</v>
      </c>
      <c r="O221" s="1">
        <f t="shared" si="37"/>
        <v>2.2084975977314456</v>
      </c>
    </row>
    <row r="222" spans="1:15" ht="15" x14ac:dyDescent="0.2">
      <c r="A222" s="21">
        <v>120</v>
      </c>
      <c r="B222" s="22">
        <v>361.13</v>
      </c>
      <c r="C222" s="23">
        <v>5.0867933813131332</v>
      </c>
      <c r="D222" s="1">
        <f t="shared" si="35"/>
        <v>1.4564615476600911</v>
      </c>
      <c r="E222" s="1">
        <f t="shared" si="32"/>
        <v>0.70644409753346527</v>
      </c>
      <c r="F222" s="1">
        <f t="shared" si="33"/>
        <v>2.5576635678875652</v>
      </c>
      <c r="G222" s="1">
        <f t="shared" si="34"/>
        <v>1.4430005870118596</v>
      </c>
      <c r="H222" s="1">
        <f t="shared" si="39"/>
        <v>8.3852734224643974</v>
      </c>
      <c r="M222" s="1">
        <f t="shared" si="36"/>
        <v>354.31920003719705</v>
      </c>
      <c r="N222" s="1">
        <f t="shared" si="38"/>
        <v>152.61355772499613</v>
      </c>
      <c r="O222" s="1">
        <f t="shared" si="37"/>
        <v>2.1550152695733251</v>
      </c>
    </row>
    <row r="223" spans="1:15" ht="15" x14ac:dyDescent="0.2">
      <c r="A223" s="21">
        <v>121</v>
      </c>
      <c r="B223" s="22">
        <v>363.66</v>
      </c>
      <c r="C223" s="23">
        <v>5.1022048964646478</v>
      </c>
      <c r="D223" s="1">
        <f t="shared" si="35"/>
        <v>1.4430005870118596</v>
      </c>
      <c r="E223" s="1">
        <f t="shared" si="32"/>
        <v>0.70775789520226551</v>
      </c>
      <c r="F223" s="1">
        <f t="shared" si="33"/>
        <v>2.5606955343936537</v>
      </c>
      <c r="G223" s="1">
        <f t="shared" si="34"/>
        <v>1.4299118730803937</v>
      </c>
      <c r="H223" s="1">
        <f t="shared" si="39"/>
        <v>8.3112554539693342</v>
      </c>
      <c r="M223" s="1">
        <f t="shared" si="36"/>
        <v>353.56512281143569</v>
      </c>
      <c r="N223" s="1">
        <f t="shared" si="38"/>
        <v>151.72471030389823</v>
      </c>
      <c r="O223" s="1">
        <f t="shared" si="37"/>
        <v>2.1027476298542793</v>
      </c>
    </row>
    <row r="224" spans="1:15" ht="15" x14ac:dyDescent="0.2">
      <c r="A224" s="21">
        <v>122</v>
      </c>
      <c r="B224" s="22">
        <v>366.16</v>
      </c>
      <c r="C224" s="23">
        <v>4.9856913636363664</v>
      </c>
      <c r="D224" s="1">
        <f t="shared" si="35"/>
        <v>1.4299118730803937</v>
      </c>
      <c r="E224" s="1">
        <f t="shared" si="32"/>
        <v>0.69772539024911018</v>
      </c>
      <c r="F224" s="1">
        <f t="shared" si="33"/>
        <v>2.5636708994192432</v>
      </c>
      <c r="G224" s="1">
        <f t="shared" si="34"/>
        <v>1.4172853833989894</v>
      </c>
      <c r="H224" s="1">
        <f t="shared" si="39"/>
        <v>8.239254490577542</v>
      </c>
      <c r="M224" s="1">
        <f t="shared" si="36"/>
        <v>352.85219121028001</v>
      </c>
      <c r="N224" s="1">
        <f t="shared" si="38"/>
        <v>146.97555147558481</v>
      </c>
      <c r="O224" s="1">
        <f t="shared" si="37"/>
        <v>2.0598136226443908</v>
      </c>
    </row>
    <row r="225" spans="1:15" ht="15" x14ac:dyDescent="0.2">
      <c r="A225" s="21">
        <v>123</v>
      </c>
      <c r="B225" s="22">
        <v>368.61</v>
      </c>
      <c r="C225" s="23">
        <v>4.9943216161616188</v>
      </c>
      <c r="D225" s="1">
        <f t="shared" si="35"/>
        <v>1.4172853833989894</v>
      </c>
      <c r="E225" s="1">
        <f t="shared" si="32"/>
        <v>0.69847650590216681</v>
      </c>
      <c r="F225" s="1">
        <f t="shared" si="33"/>
        <v>2.5665671129934964</v>
      </c>
      <c r="G225" s="1">
        <f t="shared" si="34"/>
        <v>1.405054374638308</v>
      </c>
      <c r="H225" s="1">
        <f t="shared" si="39"/>
        <v>8.1697680422471493</v>
      </c>
      <c r="M225" s="1">
        <f t="shared" si="36"/>
        <v>352.14769947192951</v>
      </c>
      <c r="N225" s="1">
        <f t="shared" si="38"/>
        <v>145.98829041326167</v>
      </c>
      <c r="O225" s="1">
        <f t="shared" si="37"/>
        <v>2.0015931703505339</v>
      </c>
    </row>
    <row r="226" spans="1:15" ht="15" x14ac:dyDescent="0.2">
      <c r="A226" s="21">
        <v>124</v>
      </c>
      <c r="B226" s="22">
        <v>371.02</v>
      </c>
      <c r="C226" s="23">
        <v>4.8926051515151538</v>
      </c>
      <c r="D226" s="1">
        <f t="shared" si="35"/>
        <v>1.405054374638308</v>
      </c>
      <c r="E226" s="1">
        <f t="shared" si="32"/>
        <v>0.68954016825585551</v>
      </c>
      <c r="F226" s="1">
        <f t="shared" si="33"/>
        <v>2.5693973210854648</v>
      </c>
      <c r="G226" s="1">
        <f t="shared" si="34"/>
        <v>1.3932055651893056</v>
      </c>
      <c r="H226" s="1">
        <f t="shared" si="39"/>
        <v>8.1024313837096962</v>
      </c>
      <c r="M226" s="1">
        <f t="shared" si="36"/>
        <v>351.46099384267569</v>
      </c>
      <c r="N226" s="1">
        <f t="shared" si="38"/>
        <v>141.8362762700541</v>
      </c>
      <c r="O226" s="1">
        <f t="shared" si="37"/>
        <v>1.9526859634740359</v>
      </c>
    </row>
    <row r="227" spans="1:15" ht="15" x14ac:dyDescent="0.2">
      <c r="A227" s="21">
        <v>125</v>
      </c>
      <c r="B227" s="22">
        <v>373.39</v>
      </c>
      <c r="C227" s="23">
        <v>4.908015505050507</v>
      </c>
      <c r="D227" s="1">
        <f t="shared" si="35"/>
        <v>1.3932055651893056</v>
      </c>
      <c r="E227" s="1">
        <f t="shared" si="32"/>
        <v>0.69090592604910694</v>
      </c>
      <c r="F227" s="1">
        <f t="shared" si="33"/>
        <v>2.5721626826463373</v>
      </c>
      <c r="G227" s="1">
        <f t="shared" si="34"/>
        <v>1.3817263230135042</v>
      </c>
      <c r="H227" s="1">
        <f t="shared" si="39"/>
        <v>8.0371736673355905</v>
      </c>
      <c r="M227" s="1">
        <f t="shared" si="36"/>
        <v>350.79171292667667</v>
      </c>
      <c r="N227" s="1">
        <f t="shared" si="38"/>
        <v>141.13706098250111</v>
      </c>
      <c r="O227" s="1">
        <f t="shared" si="37"/>
        <v>1.9048101591585072</v>
      </c>
    </row>
    <row r="228" spans="1:15" ht="15" x14ac:dyDescent="0.2">
      <c r="A228" s="21">
        <v>126</v>
      </c>
      <c r="B228" s="22">
        <v>375.72</v>
      </c>
      <c r="C228" s="23">
        <v>4.8038275732323257</v>
      </c>
      <c r="D228" s="1">
        <f t="shared" si="35"/>
        <v>1.3817263230135042</v>
      </c>
      <c r="E228" s="1">
        <f t="shared" si="32"/>
        <v>0.68158741060896044</v>
      </c>
      <c r="F228" s="1">
        <f t="shared" si="33"/>
        <v>2.5748643136645399</v>
      </c>
      <c r="G228" s="1">
        <f t="shared" si="34"/>
        <v>1.3706046288422953</v>
      </c>
      <c r="H228" s="1">
        <f t="shared" si="39"/>
        <v>7.9739274741915773</v>
      </c>
      <c r="M228" s="1">
        <f t="shared" ref="M228:M259" si="40">1/(G227*B227/(M227*(B228)*G228))</f>
        <v>350.13950945124373</v>
      </c>
      <c r="N228" s="1">
        <f t="shared" si="38"/>
        <v>137.05392662138692</v>
      </c>
      <c r="O228" s="1">
        <f t="shared" si="37"/>
        <v>1.8579251014866698</v>
      </c>
    </row>
    <row r="229" spans="1:15" ht="15" x14ac:dyDescent="0.2">
      <c r="A229" s="21">
        <v>127</v>
      </c>
      <c r="B229" s="22">
        <v>378.01</v>
      </c>
      <c r="C229" s="23">
        <v>4.8383522222222251</v>
      </c>
      <c r="D229" s="1">
        <f t="shared" si="35"/>
        <v>1.3706046288422953</v>
      </c>
      <c r="E229" s="1">
        <f t="shared" si="32"/>
        <v>0.68469748093356964</v>
      </c>
      <c r="F229" s="1">
        <f t="shared" si="33"/>
        <v>2.5775032889572613</v>
      </c>
      <c r="G229" s="1">
        <f t="shared" si="34"/>
        <v>1.3598290418865739</v>
      </c>
      <c r="H229" s="1">
        <f t="shared" si="39"/>
        <v>7.9126286218672668</v>
      </c>
      <c r="M229" s="1">
        <f t="shared" si="40"/>
        <v>349.50404965961536</v>
      </c>
      <c r="N229" s="1">
        <f t="shared" si="38"/>
        <v>136.97775825625985</v>
      </c>
      <c r="O229" s="1">
        <f t="shared" si="37"/>
        <v>1.8119919544075667</v>
      </c>
    </row>
    <row r="230" spans="1:15" ht="15" x14ac:dyDescent="0.2">
      <c r="A230" s="21">
        <v>128</v>
      </c>
      <c r="B230" s="22">
        <v>380.26</v>
      </c>
      <c r="C230" s="23">
        <v>4.7372391414141442</v>
      </c>
      <c r="D230" s="1">
        <f t="shared" si="35"/>
        <v>1.3598290418865739</v>
      </c>
      <c r="E230" s="1">
        <f t="shared" si="32"/>
        <v>0.67552530897855434</v>
      </c>
      <c r="F230" s="1">
        <f t="shared" si="33"/>
        <v>2.5800806438630075</v>
      </c>
      <c r="G230" s="1">
        <f t="shared" si="34"/>
        <v>1.3493886678623848</v>
      </c>
      <c r="H230" s="1">
        <f t="shared" si="39"/>
        <v>7.8532159853038452</v>
      </c>
      <c r="M230" s="1">
        <f t="shared" si="40"/>
        <v>348.88501273779917</v>
      </c>
      <c r="N230" s="1">
        <f t="shared" si="38"/>
        <v>133.10814823573679</v>
      </c>
      <c r="O230" s="1">
        <f t="shared" si="37"/>
        <v>1.7669735966933868</v>
      </c>
    </row>
    <row r="231" spans="1:15" ht="15" x14ac:dyDescent="0.2">
      <c r="A231" s="21">
        <v>129</v>
      </c>
      <c r="B231" s="22">
        <v>382.47</v>
      </c>
      <c r="C231" s="23">
        <v>4.7631365151515173</v>
      </c>
      <c r="D231" s="1">
        <f t="shared" si="35"/>
        <v>1.3493886678623848</v>
      </c>
      <c r="E231" s="1">
        <f t="shared" si="32"/>
        <v>0.67789302890343917</v>
      </c>
      <c r="F231" s="1">
        <f t="shared" si="33"/>
        <v>2.5825973758414835</v>
      </c>
      <c r="G231" s="1">
        <f t="shared" si="34"/>
        <v>1.3393194396589438</v>
      </c>
      <c r="H231" s="1">
        <f t="shared" si="39"/>
        <v>7.7956313296260955</v>
      </c>
      <c r="M231" s="1">
        <f t="shared" si="40"/>
        <v>348.29413346202057</v>
      </c>
      <c r="N231" s="1">
        <f t="shared" si="38"/>
        <v>132.85445189328414</v>
      </c>
      <c r="O231" s="1">
        <f t="shared" si="37"/>
        <v>1.7228345238474048</v>
      </c>
    </row>
    <row r="232" spans="1:15" ht="15" x14ac:dyDescent="0.2">
      <c r="A232" s="21">
        <v>130</v>
      </c>
      <c r="B232" s="22">
        <v>384.63</v>
      </c>
      <c r="C232" s="23">
        <v>4.6583176262626287</v>
      </c>
      <c r="D232" s="1">
        <f t="shared" si="35"/>
        <v>1.3393194396589438</v>
      </c>
      <c r="E232" s="1">
        <f t="shared" si="32"/>
        <v>0.66822909747265158</v>
      </c>
      <c r="F232" s="1">
        <f t="shared" si="33"/>
        <v>2.5850431549059416</v>
      </c>
      <c r="G232" s="1">
        <f t="shared" si="34"/>
        <v>1.3295182553918323</v>
      </c>
      <c r="H232" s="1">
        <f t="shared" si="39"/>
        <v>7.7400747140798272</v>
      </c>
      <c r="M232" s="1">
        <f t="shared" si="40"/>
        <v>347.69790261537287</v>
      </c>
      <c r="N232" s="1">
        <f t="shared" si="38"/>
        <v>129.00485090397174</v>
      </c>
      <c r="O232" s="1">
        <f t="shared" si="37"/>
        <v>1.6718561382412163</v>
      </c>
    </row>
    <row r="233" spans="1:15" ht="15" x14ac:dyDescent="0.2">
      <c r="A233" s="21">
        <v>131</v>
      </c>
      <c r="B233" s="22">
        <v>386.76</v>
      </c>
      <c r="C233" s="23">
        <v>4.6731197474747503</v>
      </c>
      <c r="D233" s="1">
        <f t="shared" si="35"/>
        <v>1.3295182553918323</v>
      </c>
      <c r="E233" s="1">
        <f t="shared" si="32"/>
        <v>0.66960690984973259</v>
      </c>
      <c r="F233" s="1">
        <f t="shared" si="33"/>
        <v>2.5874415515599591</v>
      </c>
      <c r="G233" s="1">
        <f t="shared" si="34"/>
        <v>1.3200677638337677</v>
      </c>
      <c r="H233" s="1">
        <f t="shared" si="39"/>
        <v>7.685978922467811</v>
      </c>
      <c r="M233" s="1">
        <f t="shared" si="40"/>
        <v>347.1381849170026</v>
      </c>
      <c r="N233" s="1">
        <f t="shared" si="38"/>
        <v>128.51028590381995</v>
      </c>
      <c r="O233" s="1">
        <f t="shared" si="37"/>
        <v>1.6371135104856296</v>
      </c>
    </row>
    <row r="234" spans="1:15" ht="15" x14ac:dyDescent="0.2">
      <c r="A234" s="21">
        <v>132</v>
      </c>
      <c r="B234" s="22">
        <v>388.84</v>
      </c>
      <c r="C234" s="23">
        <v>4.5948095454545479</v>
      </c>
      <c r="D234" s="1">
        <f t="shared" si="35"/>
        <v>1.3200677638337677</v>
      </c>
      <c r="E234" s="1">
        <f t="shared" si="32"/>
        <v>0.66226751461824518</v>
      </c>
      <c r="F234" s="1">
        <f t="shared" si="33"/>
        <v>2.5897709344582682</v>
      </c>
      <c r="G234" s="1">
        <f t="shared" si="34"/>
        <v>1.3109127290141513</v>
      </c>
      <c r="H234" s="1">
        <f t="shared" si="39"/>
        <v>7.6338016752205977</v>
      </c>
      <c r="M234" s="1">
        <f t="shared" si="40"/>
        <v>346.58465148731239</v>
      </c>
      <c r="N234" s="1">
        <f t="shared" si="38"/>
        <v>125.49897485540228</v>
      </c>
      <c r="O234" s="1">
        <f t="shared" si="37"/>
        <v>1.5878307484458898</v>
      </c>
    </row>
    <row r="235" spans="1:15" ht="15" x14ac:dyDescent="0.2">
      <c r="A235" s="21">
        <v>133</v>
      </c>
      <c r="B235" s="22">
        <v>390.88</v>
      </c>
      <c r="C235" s="23">
        <v>4.6200926262626281</v>
      </c>
      <c r="D235" s="1">
        <f t="shared" si="35"/>
        <v>1.3109127290141513</v>
      </c>
      <c r="E235" s="1">
        <f t="shared" si="32"/>
        <v>0.66465068262787619</v>
      </c>
      <c r="F235" s="1">
        <f t="shared" si="33"/>
        <v>2.5920434496293616</v>
      </c>
      <c r="G235" s="1">
        <f t="shared" si="34"/>
        <v>1.3020887168934734</v>
      </c>
      <c r="H235" s="1">
        <f t="shared" si="39"/>
        <v>7.5832396075272293</v>
      </c>
      <c r="M235" s="1">
        <f t="shared" si="40"/>
        <v>346.05779506817066</v>
      </c>
      <c r="N235" s="1">
        <f t="shared" si="38"/>
        <v>125.3537273310932</v>
      </c>
      <c r="O235" s="1">
        <f t="shared" si="37"/>
        <v>1.5469808799355349</v>
      </c>
    </row>
    <row r="236" spans="1:15" ht="15" x14ac:dyDescent="0.2">
      <c r="A236" s="21">
        <v>134</v>
      </c>
      <c r="B236" s="22">
        <v>392.87</v>
      </c>
      <c r="C236" s="23">
        <v>4.5165110606060628</v>
      </c>
      <c r="D236" s="1">
        <f t="shared" si="35"/>
        <v>1.3020887168934734</v>
      </c>
      <c r="E236" s="1">
        <f t="shared" si="32"/>
        <v>0.65480307812524285</v>
      </c>
      <c r="F236" s="1">
        <f t="shared" si="33"/>
        <v>2.5942488668573831</v>
      </c>
      <c r="G236" s="1">
        <f t="shared" si="34"/>
        <v>1.2934989401163852</v>
      </c>
      <c r="H236" s="1">
        <f t="shared" si="39"/>
        <v>7.5344906577640183</v>
      </c>
      <c r="M236" s="1">
        <f t="shared" si="40"/>
        <v>345.52506325602457</v>
      </c>
      <c r="N236" s="1">
        <f t="shared" si="38"/>
        <v>121.75555022221224</v>
      </c>
      <c r="O236" s="1">
        <f t="shared" si="37"/>
        <v>1.4993636408950801</v>
      </c>
    </row>
    <row r="237" spans="1:15" ht="15" x14ac:dyDescent="0.2">
      <c r="A237" s="21">
        <v>135</v>
      </c>
      <c r="B237" s="22">
        <v>394.83</v>
      </c>
      <c r="C237" s="23">
        <v>4.5498057575757604</v>
      </c>
      <c r="D237" s="1">
        <f t="shared" si="35"/>
        <v>1.2934989401163852</v>
      </c>
      <c r="E237" s="1">
        <f t="shared" si="32"/>
        <v>0.65799285595080304</v>
      </c>
      <c r="F237" s="1">
        <f t="shared" si="33"/>
        <v>2.5964101438442699</v>
      </c>
      <c r="G237" s="1">
        <f t="shared" si="34"/>
        <v>1.2852233379236575</v>
      </c>
      <c r="H237" s="1">
        <f t="shared" si="39"/>
        <v>7.4870214428041448</v>
      </c>
      <c r="M237" s="1">
        <f t="shared" si="40"/>
        <v>345.02721934082024</v>
      </c>
      <c r="N237" s="1">
        <f t="shared" si="38"/>
        <v>121.88035869577573</v>
      </c>
      <c r="O237" s="1">
        <f t="shared" si="37"/>
        <v>1.467456202789583</v>
      </c>
    </row>
    <row r="238" spans="1:15" ht="15" x14ac:dyDescent="0.2">
      <c r="A238" s="21">
        <v>136</v>
      </c>
      <c r="B238" s="22">
        <v>396.74</v>
      </c>
      <c r="C238" s="23">
        <v>4.4641058585858602</v>
      </c>
      <c r="D238" s="1">
        <f t="shared" si="35"/>
        <v>1.2852233379236575</v>
      </c>
      <c r="E238" s="1">
        <f t="shared" si="32"/>
        <v>0.64973448459766792</v>
      </c>
      <c r="F238" s="1">
        <f t="shared" si="33"/>
        <v>2.598505988988193</v>
      </c>
      <c r="G238" s="1">
        <f t="shared" si="34"/>
        <v>1.2772104880598718</v>
      </c>
      <c r="H238" s="1">
        <f t="shared" si="39"/>
        <v>7.4412749825213451</v>
      </c>
      <c r="M238" s="1">
        <f t="shared" si="40"/>
        <v>344.53478536961882</v>
      </c>
      <c r="N238" s="1">
        <f t="shared" si="38"/>
        <v>118.85395255239798</v>
      </c>
      <c r="O238" s="1">
        <f t="shared" si="37"/>
        <v>1.4212835216616075</v>
      </c>
    </row>
    <row r="239" spans="1:15" ht="15" x14ac:dyDescent="0.2">
      <c r="A239" s="21">
        <v>137</v>
      </c>
      <c r="B239" s="22">
        <v>398.61</v>
      </c>
      <c r="C239" s="23">
        <v>4.4721217171717189</v>
      </c>
      <c r="D239" s="1">
        <f t="shared" si="35"/>
        <v>1.2772104880598718</v>
      </c>
      <c r="E239" s="1">
        <f t="shared" si="32"/>
        <v>0.6505136151772638</v>
      </c>
      <c r="F239" s="1">
        <f t="shared" si="33"/>
        <v>2.6005481897240834</v>
      </c>
      <c r="G239" s="1">
        <f t="shared" si="34"/>
        <v>1.269495544595681</v>
      </c>
      <c r="H239" s="1">
        <f t="shared" si="39"/>
        <v>7.3969683197685017</v>
      </c>
      <c r="M239" s="1">
        <f t="shared" si="40"/>
        <v>344.06776141125073</v>
      </c>
      <c r="N239" s="1">
        <f t="shared" si="38"/>
        <v>118.35842153692531</v>
      </c>
      <c r="O239" s="1">
        <f t="shared" si="37"/>
        <v>1.3832330757967153</v>
      </c>
    </row>
    <row r="240" spans="1:15" ht="15" x14ac:dyDescent="0.2">
      <c r="A240" s="21">
        <v>138</v>
      </c>
      <c r="B240" s="22">
        <v>400.43</v>
      </c>
      <c r="C240" s="23">
        <v>4.3858112070707085</v>
      </c>
      <c r="D240" s="1">
        <f t="shared" si="35"/>
        <v>1.269495544595681</v>
      </c>
      <c r="E240" s="1">
        <f t="shared" si="32"/>
        <v>0.64204993297485835</v>
      </c>
      <c r="F240" s="1">
        <f t="shared" si="33"/>
        <v>2.6025266071349242</v>
      </c>
      <c r="G240" s="1">
        <f t="shared" si="34"/>
        <v>1.261987050318496</v>
      </c>
      <c r="H240" s="1">
        <f t="shared" si="39"/>
        <v>7.3542970659222631</v>
      </c>
      <c r="M240" s="1">
        <f t="shared" si="40"/>
        <v>343.59443145613022</v>
      </c>
      <c r="N240" s="1">
        <f t="shared" si="38"/>
        <v>115.40453949167559</v>
      </c>
      <c r="O240" s="1">
        <f t="shared" si="37"/>
        <v>1.3384820659978365</v>
      </c>
    </row>
    <row r="241" spans="1:15" ht="15" x14ac:dyDescent="0.2">
      <c r="A241" s="21">
        <v>139</v>
      </c>
      <c r="B241" s="22">
        <v>402.22</v>
      </c>
      <c r="C241" s="23">
        <v>4.4147865656565672</v>
      </c>
      <c r="D241" s="1">
        <f t="shared" si="35"/>
        <v>1.261987050318496</v>
      </c>
      <c r="E241" s="1">
        <f t="shared" si="32"/>
        <v>0.64490971230810357</v>
      </c>
      <c r="F241" s="1">
        <f t="shared" si="33"/>
        <v>2.6044636616701857</v>
      </c>
      <c r="G241" s="1">
        <f t="shared" si="34"/>
        <v>1.254762540965344</v>
      </c>
      <c r="H241" s="1">
        <f t="shared" si="39"/>
        <v>7.3127564456400229</v>
      </c>
      <c r="M241" s="1">
        <f t="shared" si="40"/>
        <v>343.15459429969485</v>
      </c>
      <c r="N241" s="1">
        <f t="shared" si="38"/>
        <v>115.5108055116215</v>
      </c>
      <c r="O241" s="1">
        <f t="shared" si="37"/>
        <v>1.3089834037695602</v>
      </c>
    </row>
    <row r="242" spans="1:15" ht="15" x14ac:dyDescent="0.2">
      <c r="A242" s="21">
        <v>140</v>
      </c>
      <c r="B242" s="22">
        <v>403.96</v>
      </c>
      <c r="C242" s="23">
        <v>4.2908668686868685</v>
      </c>
      <c r="D242" s="1">
        <f t="shared" si="35"/>
        <v>1.254762540965344</v>
      </c>
      <c r="E242" s="1">
        <f t="shared" si="32"/>
        <v>0.63254504002985079</v>
      </c>
      <c r="F242" s="1">
        <f t="shared" si="33"/>
        <v>2.606338363528125</v>
      </c>
      <c r="G242" s="1">
        <f t="shared" si="34"/>
        <v>1.2477737953038965</v>
      </c>
      <c r="H242" s="1">
        <f t="shared" si="39"/>
        <v>7.2727764412997731</v>
      </c>
      <c r="M242" s="1">
        <f t="shared" si="40"/>
        <v>342.7195156078007</v>
      </c>
      <c r="N242" s="1">
        <f t="shared" si="38"/>
        <v>111.6547153631478</v>
      </c>
      <c r="O242" s="1">
        <f t="shared" si="37"/>
        <v>1.2654631007861361</v>
      </c>
    </row>
    <row r="243" spans="1:15" ht="15" x14ac:dyDescent="0.2">
      <c r="A243" s="21">
        <v>141</v>
      </c>
      <c r="B243" s="22">
        <v>405.66</v>
      </c>
      <c r="C243" s="23">
        <v>4.3593004545454557</v>
      </c>
      <c r="D243" s="1">
        <f t="shared" si="35"/>
        <v>1.2477737953038965</v>
      </c>
      <c r="E243" s="1">
        <f t="shared" si="32"/>
        <v>0.63941680277642199</v>
      </c>
      <c r="F243" s="1">
        <f t="shared" si="33"/>
        <v>2.6081621863197615</v>
      </c>
      <c r="G243" s="1">
        <f t="shared" si="34"/>
        <v>1.2410555520275039</v>
      </c>
      <c r="H243" s="1">
        <f t="shared" si="39"/>
        <v>7.2340912567091546</v>
      </c>
      <c r="M243" s="1">
        <f t="shared" si="40"/>
        <v>342.30876467138006</v>
      </c>
      <c r="N243" s="1">
        <f t="shared" si="38"/>
        <v>112.83207541796803</v>
      </c>
      <c r="O243" s="1">
        <f t="shared" si="37"/>
        <v>1.2297955136405863</v>
      </c>
    </row>
    <row r="244" spans="1:15" ht="15" x14ac:dyDescent="0.2">
      <c r="A244" s="21">
        <v>142</v>
      </c>
      <c r="B244" s="22">
        <v>407.31</v>
      </c>
      <c r="C244" s="23">
        <v>4.2686708080808069</v>
      </c>
      <c r="D244" s="1">
        <f t="shared" si="35"/>
        <v>1.2410555520275039</v>
      </c>
      <c r="E244" s="1">
        <f t="shared" si="32"/>
        <v>0.63029266411608187</v>
      </c>
      <c r="F244" s="1">
        <f t="shared" si="33"/>
        <v>2.6099250727216621</v>
      </c>
      <c r="G244" s="1">
        <f t="shared" si="34"/>
        <v>1.2345610192634571</v>
      </c>
      <c r="H244" s="1">
        <f t="shared" si="39"/>
        <v>7.1968941835808442</v>
      </c>
      <c r="M244" s="1">
        <f t="shared" si="40"/>
        <v>341.90247451252043</v>
      </c>
      <c r="N244" s="1">
        <f t="shared" si="38"/>
        <v>109.9181909722743</v>
      </c>
      <c r="O244" s="1">
        <f t="shared" si="37"/>
        <v>1.1874875402908487</v>
      </c>
    </row>
    <row r="245" spans="1:15" ht="15" x14ac:dyDescent="0.2">
      <c r="A245" s="21">
        <v>143</v>
      </c>
      <c r="B245" s="22">
        <v>408.92</v>
      </c>
      <c r="C245" s="23">
        <v>4.3149118181818196</v>
      </c>
      <c r="D245" s="1">
        <f t="shared" si="35"/>
        <v>1.2345610192634571</v>
      </c>
      <c r="E245" s="1">
        <f t="shared" si="32"/>
        <v>0.63497192467037911</v>
      </c>
      <c r="F245" s="1">
        <f t="shared" si="33"/>
        <v>2.6116383521225046</v>
      </c>
      <c r="G245" s="1">
        <f t="shared" si="34"/>
        <v>1.2282849622769691</v>
      </c>
      <c r="H245" s="1">
        <f t="shared" si="39"/>
        <v>7.1609270985187594</v>
      </c>
      <c r="M245" s="1">
        <f t="shared" si="40"/>
        <v>341.5089565089466</v>
      </c>
      <c r="N245" s="1">
        <f t="shared" si="38"/>
        <v>110.55362002068628</v>
      </c>
      <c r="O245" s="1">
        <f t="shared" si="37"/>
        <v>1.1529092628615054</v>
      </c>
    </row>
    <row r="246" spans="1:15" ht="15" x14ac:dyDescent="0.2">
      <c r="A246" s="21">
        <v>144</v>
      </c>
      <c r="B246" s="22">
        <v>410.49</v>
      </c>
      <c r="C246" s="23">
        <v>4.2051638383838359</v>
      </c>
      <c r="D246" s="1">
        <f t="shared" si="35"/>
        <v>1.2282849622769691</v>
      </c>
      <c r="E246" s="1">
        <f t="shared" si="32"/>
        <v>0.62378292111368838</v>
      </c>
      <c r="F246" s="1">
        <f t="shared" si="33"/>
        <v>2.6133025816802631</v>
      </c>
      <c r="G246" s="1">
        <f t="shared" si="34"/>
        <v>1.2222223819163647</v>
      </c>
      <c r="H246" s="1">
        <f t="shared" si="39"/>
        <v>7.126161834173149</v>
      </c>
      <c r="M246" s="1">
        <f t="shared" si="40"/>
        <v>341.12804493645416</v>
      </c>
      <c r="N246" s="1">
        <f t="shared" si="38"/>
        <v>107.21866434807158</v>
      </c>
      <c r="O246" s="1">
        <f t="shared" si="37"/>
        <v>1.1188074079651846</v>
      </c>
    </row>
    <row r="247" spans="1:15" ht="15" x14ac:dyDescent="0.2">
      <c r="A247" s="21">
        <v>145</v>
      </c>
      <c r="B247" s="22">
        <v>412.02</v>
      </c>
      <c r="C247" s="23">
        <v>4.2427782323232321</v>
      </c>
      <c r="D247" s="1">
        <f t="shared" si="35"/>
        <v>1.2222223819163647</v>
      </c>
      <c r="E247" s="1">
        <f t="shared" si="32"/>
        <v>0.62765033202696441</v>
      </c>
      <c r="F247" s="1">
        <f t="shared" si="33"/>
        <v>2.6149182977778489</v>
      </c>
      <c r="G247" s="1">
        <f t="shared" si="34"/>
        <v>1.2164076283575587</v>
      </c>
      <c r="H247" s="1">
        <f t="shared" si="39"/>
        <v>7.0925714812604763</v>
      </c>
      <c r="M247" s="1">
        <f t="shared" si="40"/>
        <v>340.77054113510292</v>
      </c>
      <c r="N247" s="1">
        <f t="shared" ref="N247:N282" si="41">1/(H246*C246/(N246*(C247)*H247))</f>
        <v>107.66780127927494</v>
      </c>
      <c r="O247" s="1">
        <f t="shared" si="37"/>
        <v>1.0851634366328293</v>
      </c>
    </row>
    <row r="248" spans="1:15" ht="15" x14ac:dyDescent="0.2">
      <c r="A248" s="21">
        <v>146</v>
      </c>
      <c r="B248" s="22">
        <v>413.5</v>
      </c>
      <c r="C248" s="23">
        <v>4.1367259595959567</v>
      </c>
      <c r="D248" s="1">
        <f t="shared" si="35"/>
        <v>1.2164076283575587</v>
      </c>
      <c r="E248" s="1">
        <f t="shared" si="32"/>
        <v>0.61665675169626166</v>
      </c>
      <c r="F248" s="1">
        <f t="shared" si="33"/>
        <v>2.6164755138885654</v>
      </c>
      <c r="G248" s="1">
        <f t="shared" si="34"/>
        <v>1.21079638610856</v>
      </c>
      <c r="H248" s="1">
        <f t="shared" si="39"/>
        <v>7.0603471760466929</v>
      </c>
      <c r="M248" s="1">
        <f t="shared" si="40"/>
        <v>340.41700074257409</v>
      </c>
      <c r="N248" s="1">
        <f t="shared" si="41"/>
        <v>104.49959311935189</v>
      </c>
      <c r="O248" s="1">
        <f t="shared" si="37"/>
        <v>1.0449313820549435</v>
      </c>
    </row>
    <row r="249" spans="1:15" ht="15" x14ac:dyDescent="0.2">
      <c r="A249" s="21">
        <v>147</v>
      </c>
      <c r="B249" s="22">
        <v>414.94</v>
      </c>
      <c r="C249" s="23">
        <v>4.1854411111111105</v>
      </c>
      <c r="D249" s="1">
        <f t="shared" si="35"/>
        <v>1.21079638610856</v>
      </c>
      <c r="E249" s="1">
        <f t="shared" si="32"/>
        <v>0.6217412358122042</v>
      </c>
      <c r="F249" s="1">
        <f t="shared" si="33"/>
        <v>2.6179853026090019</v>
      </c>
      <c r="G249" s="1">
        <f t="shared" si="34"/>
        <v>1.2054228476716999</v>
      </c>
      <c r="H249" s="1">
        <f t="shared" si="39"/>
        <v>7.0292441044558656</v>
      </c>
      <c r="M249" s="1">
        <f t="shared" si="40"/>
        <v>340.08645297764684</v>
      </c>
      <c r="N249" s="1">
        <f t="shared" si="41"/>
        <v>105.26443213047823</v>
      </c>
      <c r="O249" s="1">
        <f t="shared" si="37"/>
        <v>1.0122111510416159</v>
      </c>
    </row>
    <row r="250" spans="1:15" ht="15" x14ac:dyDescent="0.2">
      <c r="A250" s="21">
        <v>148</v>
      </c>
      <c r="B250" s="22">
        <v>416.33</v>
      </c>
      <c r="C250" s="23">
        <v>4.0676765151515113</v>
      </c>
      <c r="D250" s="1">
        <f t="shared" si="35"/>
        <v>1.2054228476716999</v>
      </c>
      <c r="E250" s="1">
        <f t="shared" si="32"/>
        <v>0.60934640804846485</v>
      </c>
      <c r="F250" s="1">
        <f t="shared" si="33"/>
        <v>2.6194377065029881</v>
      </c>
      <c r="G250" s="1">
        <f t="shared" si="34"/>
        <v>1.2002055893907284</v>
      </c>
      <c r="H250" s="1">
        <f t="shared" si="39"/>
        <v>6.9994525276899422</v>
      </c>
      <c r="M250" s="1">
        <f t="shared" si="40"/>
        <v>339.74882432064157</v>
      </c>
      <c r="N250" s="1">
        <f t="shared" si="41"/>
        <v>101.86905354914366</v>
      </c>
      <c r="O250" s="1">
        <f t="shared" si="37"/>
        <v>0.9729239013488914</v>
      </c>
    </row>
    <row r="251" spans="1:15" ht="15" x14ac:dyDescent="0.2">
      <c r="A251" s="21">
        <v>149</v>
      </c>
      <c r="B251" s="22">
        <v>417.69</v>
      </c>
      <c r="C251" s="23">
        <v>4.1330324217171688</v>
      </c>
      <c r="D251" s="1">
        <f t="shared" si="35"/>
        <v>1.2002055893907284</v>
      </c>
      <c r="E251" s="1">
        <f t="shared" si="32"/>
        <v>0.61626881213330087</v>
      </c>
      <c r="F251" s="1">
        <f t="shared" si="33"/>
        <v>2.6208540778583549</v>
      </c>
      <c r="G251" s="1">
        <f t="shared" si="34"/>
        <v>1.1952174302100966</v>
      </c>
      <c r="H251" s="1">
        <f t="shared" si="39"/>
        <v>6.9705216551679605</v>
      </c>
      <c r="M251" s="1">
        <f t="shared" si="40"/>
        <v>339.44202288602708</v>
      </c>
      <c r="N251" s="1">
        <f t="shared" si="41"/>
        <v>103.07797632076124</v>
      </c>
      <c r="O251" s="1">
        <f t="shared" si="37"/>
        <v>0.94799094510288084</v>
      </c>
    </row>
    <row r="252" spans="1:15" ht="15" x14ac:dyDescent="0.2">
      <c r="A252" s="21">
        <v>150</v>
      </c>
      <c r="B252" s="22">
        <v>419</v>
      </c>
      <c r="C252" s="23">
        <v>4.0232861111111076</v>
      </c>
      <c r="D252" s="1">
        <f t="shared" si="35"/>
        <v>1.1952174302100966</v>
      </c>
      <c r="E252" s="1">
        <f t="shared" si="32"/>
        <v>0.60458091799469815</v>
      </c>
      <c r="F252" s="1">
        <f t="shared" si="33"/>
        <v>2.6222140229662951</v>
      </c>
      <c r="G252" s="1">
        <f t="shared" si="34"/>
        <v>1.1904538222990864</v>
      </c>
      <c r="H252" s="1">
        <f t="shared" si="39"/>
        <v>6.9428558833552048</v>
      </c>
      <c r="M252" s="1">
        <f t="shared" si="40"/>
        <v>339.14950524757876</v>
      </c>
      <c r="N252" s="1">
        <f t="shared" si="41"/>
        <v>99.942649673152587</v>
      </c>
      <c r="O252" s="1">
        <f t="shared" si="37"/>
        <v>0.90951412071951254</v>
      </c>
    </row>
    <row r="253" spans="1:15" ht="15" x14ac:dyDescent="0.2">
      <c r="A253" s="21">
        <v>151</v>
      </c>
      <c r="B253" s="22">
        <v>420.26</v>
      </c>
      <c r="C253" s="23">
        <v>4.0880206565656527</v>
      </c>
      <c r="D253" s="1">
        <f t="shared" si="35"/>
        <v>1.1904538222990864</v>
      </c>
      <c r="E253" s="1">
        <f t="shared" si="32"/>
        <v>0.61151308160068096</v>
      </c>
      <c r="F253" s="1">
        <f t="shared" si="33"/>
        <v>2.6235180561820592</v>
      </c>
      <c r="G253" s="1">
        <f t="shared" si="34"/>
        <v>1.1858356223879887</v>
      </c>
      <c r="H253" s="1">
        <f t="shared" si="39"/>
        <v>6.9164306752687672</v>
      </c>
      <c r="M253" s="1">
        <f t="shared" si="40"/>
        <v>338.84974227001817</v>
      </c>
      <c r="N253" s="1">
        <f t="shared" si="41"/>
        <v>101.16421145232738</v>
      </c>
      <c r="O253" s="1">
        <f t="shared" si="37"/>
        <v>0.87147026508386327</v>
      </c>
    </row>
    <row r="254" spans="1:15" ht="15" x14ac:dyDescent="0.2">
      <c r="A254" s="21">
        <v>152</v>
      </c>
      <c r="B254" s="22">
        <v>421.49</v>
      </c>
      <c r="C254" s="23">
        <v>3.967185555555552</v>
      </c>
      <c r="D254" s="1">
        <f t="shared" si="35"/>
        <v>1.1858356223879887</v>
      </c>
      <c r="E254" s="1">
        <f t="shared" si="32"/>
        <v>0.59848251402827979</v>
      </c>
      <c r="F254" s="1">
        <f t="shared" si="33"/>
        <v>2.6247872752921073</v>
      </c>
      <c r="G254" s="1">
        <f t="shared" si="34"/>
        <v>1.181434570478255</v>
      </c>
      <c r="H254" s="1">
        <f t="shared" si="39"/>
        <v>6.8908075360928782</v>
      </c>
      <c r="M254" s="1">
        <f t="shared" si="40"/>
        <v>338.58020310998091</v>
      </c>
      <c r="N254" s="1">
        <f t="shared" si="41"/>
        <v>97.810262584096421</v>
      </c>
      <c r="O254" s="1">
        <f t="shared" si="37"/>
        <v>0.84756932693943332</v>
      </c>
    </row>
    <row r="255" spans="1:15" ht="15" x14ac:dyDescent="0.2">
      <c r="A255" s="21">
        <v>153</v>
      </c>
      <c r="B255" s="22">
        <v>422.67</v>
      </c>
      <c r="C255" s="23">
        <v>4.0214360606060566</v>
      </c>
      <c r="D255" s="1">
        <f t="shared" si="35"/>
        <v>1.181434570478255</v>
      </c>
      <c r="E255" s="1">
        <f t="shared" si="32"/>
        <v>0.60438116796664254</v>
      </c>
      <c r="F255" s="1">
        <f t="shared" si="33"/>
        <v>2.6260014238478919</v>
      </c>
      <c r="G255" s="1">
        <f t="shared" si="34"/>
        <v>1.1772467545553476</v>
      </c>
      <c r="H255" s="1">
        <f t="shared" si="39"/>
        <v>6.866385008943972</v>
      </c>
      <c r="M255" s="1">
        <f t="shared" si="40"/>
        <v>338.32456866130582</v>
      </c>
      <c r="N255" s="1">
        <f t="shared" si="41"/>
        <v>98.796397792257437</v>
      </c>
      <c r="O255" s="1">
        <f t="shared" si="37"/>
        <v>0.81023343105537859</v>
      </c>
    </row>
    <row r="256" spans="1:15" ht="15" x14ac:dyDescent="0.2">
      <c r="A256" s="21">
        <v>154</v>
      </c>
      <c r="B256" s="22">
        <v>423.8</v>
      </c>
      <c r="C256" s="23">
        <v>3.8870432323232285</v>
      </c>
      <c r="D256" s="1">
        <f t="shared" si="35"/>
        <v>1.1772467545553476</v>
      </c>
      <c r="E256" s="1">
        <f t="shared" si="32"/>
        <v>0.58961937095156614</v>
      </c>
      <c r="F256" s="1">
        <f t="shared" si="33"/>
        <v>2.6271609523747759</v>
      </c>
      <c r="G256" s="1">
        <f t="shared" si="34"/>
        <v>1.1731950344460371</v>
      </c>
      <c r="H256" s="1">
        <f t="shared" si="39"/>
        <v>6.8431419702012199</v>
      </c>
      <c r="M256" s="1">
        <f t="shared" si="40"/>
        <v>338.06155099085743</v>
      </c>
      <c r="N256" s="1">
        <f t="shared" si="41"/>
        <v>95.171455638328183</v>
      </c>
      <c r="O256" s="1">
        <f t="shared" si="37"/>
        <v>0.77327504263274549</v>
      </c>
    </row>
    <row r="257" spans="1:15" ht="15" x14ac:dyDescent="0.2">
      <c r="A257" s="21">
        <v>155</v>
      </c>
      <c r="B257" s="22">
        <v>424.9</v>
      </c>
      <c r="C257" s="23">
        <v>3.9597847979797947</v>
      </c>
      <c r="D257" s="1">
        <f t="shared" si="35"/>
        <v>1.1731950344460371</v>
      </c>
      <c r="E257" s="1">
        <f t="shared" si="32"/>
        <v>0.59767158400897624</v>
      </c>
      <c r="F257" s="1">
        <f t="shared" si="33"/>
        <v>2.6282867310895144</v>
      </c>
      <c r="G257" s="1">
        <f t="shared" si="34"/>
        <v>1.1693502167151013</v>
      </c>
      <c r="H257" s="1">
        <f t="shared" si="39"/>
        <v>6.8206507343614735</v>
      </c>
      <c r="M257" s="1">
        <f t="shared" si="40"/>
        <v>337.82823380147335</v>
      </c>
      <c r="N257" s="1">
        <f t="shared" si="41"/>
        <v>96.633828480315017</v>
      </c>
      <c r="O257" s="1">
        <f t="shared" si="37"/>
        <v>0.75027158077974332</v>
      </c>
    </row>
    <row r="258" spans="1:15" ht="15" x14ac:dyDescent="0.2">
      <c r="A258" s="21">
        <v>156</v>
      </c>
      <c r="B258" s="22">
        <v>425.95</v>
      </c>
      <c r="C258" s="23">
        <v>3.8377269696969654</v>
      </c>
      <c r="D258" s="1">
        <f t="shared" si="35"/>
        <v>1.1693502167151013</v>
      </c>
      <c r="E258" s="1">
        <f t="shared" si="32"/>
        <v>0.58407407415874002</v>
      </c>
      <c r="F258" s="1">
        <f t="shared" si="33"/>
        <v>2.6293586225803405</v>
      </c>
      <c r="G258" s="1">
        <f t="shared" si="34"/>
        <v>1.1656726480537898</v>
      </c>
      <c r="H258" s="1">
        <f t="shared" si="39"/>
        <v>6.7993047802826316</v>
      </c>
      <c r="M258" s="1">
        <f t="shared" si="40"/>
        <v>337.59798029268222</v>
      </c>
      <c r="N258" s="1">
        <f t="shared" si="41"/>
        <v>93.362048865999625</v>
      </c>
      <c r="O258" s="1">
        <f t="shared" si="37"/>
        <v>0.71392700192967529</v>
      </c>
    </row>
    <row r="259" spans="1:15" ht="15" x14ac:dyDescent="0.2">
      <c r="A259" s="21">
        <v>157</v>
      </c>
      <c r="B259" s="22">
        <v>426.96</v>
      </c>
      <c r="C259" s="23">
        <v>3.9092355050505012</v>
      </c>
      <c r="D259" s="1">
        <f t="shared" si="35"/>
        <v>1.1656726480537898</v>
      </c>
      <c r="E259" s="1">
        <f t="shared" ref="E259:E282" si="42">LOG(C259)</f>
        <v>0.59209183453125847</v>
      </c>
      <c r="F259" s="1">
        <f t="shared" ref="F259:F282" si="43">LOG(B259)</f>
        <v>2.6303871897955311</v>
      </c>
      <c r="G259" s="1">
        <f t="shared" ref="G259:G282" si="44">D259*(B259/B260)^$K$3</f>
        <v>1.1621958775446641</v>
      </c>
      <c r="H259" s="1">
        <f t="shared" si="39"/>
        <v>6.7788844096874854</v>
      </c>
      <c r="M259" s="1">
        <f t="shared" si="40"/>
        <v>337.38916505245112</v>
      </c>
      <c r="N259" s="1">
        <f t="shared" si="41"/>
        <v>94.816048928195144</v>
      </c>
      <c r="O259" s="1">
        <f t="shared" si="37"/>
        <v>0.68466732537844899</v>
      </c>
    </row>
    <row r="260" spans="1:15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45">G259</f>
        <v>1.1621958775446641</v>
      </c>
      <c r="E260" s="1">
        <f t="shared" si="42"/>
        <v>0.5788104583864031</v>
      </c>
      <c r="F260" s="1">
        <f t="shared" si="43"/>
        <v>2.6313625848869608</v>
      </c>
      <c r="G260" s="1">
        <f t="shared" si="44"/>
        <v>1.1588809832830569</v>
      </c>
      <c r="H260" s="1">
        <f t="shared" si="39"/>
        <v>6.7595763347680382</v>
      </c>
      <c r="M260" s="1">
        <f t="shared" ref="M260:M281" si="46">1/(G259*B259/(M259*(B260)*G260))</f>
        <v>337.1832810285959</v>
      </c>
      <c r="N260" s="1">
        <f t="shared" si="41"/>
        <v>91.698393254520838</v>
      </c>
      <c r="O260" s="1">
        <f t="shared" ref="O260:O282" si="47">(H260*100000)*((B260/1000000)-(B259/1000000))</f>
        <v>0.6489193281377621</v>
      </c>
    </row>
    <row r="261" spans="1:15" ht="15" x14ac:dyDescent="0.2">
      <c r="A261" s="21">
        <v>159</v>
      </c>
      <c r="B261" s="22">
        <v>428.84</v>
      </c>
      <c r="C261" s="23">
        <v>3.8247784848484803</v>
      </c>
      <c r="D261" s="1">
        <f t="shared" si="45"/>
        <v>1.1588809832830569</v>
      </c>
      <c r="E261" s="1">
        <f t="shared" si="42"/>
        <v>0.58260628770042311</v>
      </c>
      <c r="F261" s="1">
        <f t="shared" si="43"/>
        <v>2.6322952873402072</v>
      </c>
      <c r="G261" s="1">
        <f t="shared" si="44"/>
        <v>1.1557256826489997</v>
      </c>
      <c r="H261" s="1">
        <f t="shared" si="39"/>
        <v>6.7411648050143977</v>
      </c>
      <c r="M261" s="1">
        <f t="shared" si="46"/>
        <v>336.98817587082453</v>
      </c>
      <c r="N261" s="1">
        <f t="shared" si="41"/>
        <v>92.251412213451971</v>
      </c>
      <c r="O261" s="1">
        <f t="shared" si="47"/>
        <v>0.62018716206129576</v>
      </c>
    </row>
    <row r="262" spans="1:15" ht="15" x14ac:dyDescent="0.2">
      <c r="A262" s="21">
        <v>160</v>
      </c>
      <c r="B262" s="22">
        <v>429.72</v>
      </c>
      <c r="C262" s="23">
        <v>3.7255348989898933</v>
      </c>
      <c r="D262" s="1">
        <f t="shared" si="45"/>
        <v>1.1557256826489997</v>
      </c>
      <c r="E262" s="1">
        <f t="shared" si="42"/>
        <v>0.57118863601108261</v>
      </c>
      <c r="F262" s="1">
        <f t="shared" si="43"/>
        <v>2.6331855670595279</v>
      </c>
      <c r="G262" s="1">
        <f t="shared" si="44"/>
        <v>1.1527634260097313</v>
      </c>
      <c r="H262" s="1">
        <f t="shared" si="39"/>
        <v>6.7236374804192867</v>
      </c>
      <c r="M262" s="1">
        <f t="shared" si="46"/>
        <v>336.81418004157382</v>
      </c>
      <c r="N262" s="1">
        <f t="shared" si="41"/>
        <v>89.624081164246959</v>
      </c>
      <c r="O262" s="1">
        <f t="shared" si="47"/>
        <v>0.59168009827691892</v>
      </c>
    </row>
    <row r="263" spans="1:15" ht="15" x14ac:dyDescent="0.2">
      <c r="A263" s="21">
        <v>161</v>
      </c>
      <c r="B263" s="22">
        <v>430.55</v>
      </c>
      <c r="C263" s="23">
        <v>3.7668330303030255</v>
      </c>
      <c r="D263" s="1">
        <f t="shared" si="45"/>
        <v>1.1527634260097313</v>
      </c>
      <c r="E263" s="1">
        <f t="shared" si="42"/>
        <v>0.57597636997094592</v>
      </c>
      <c r="F263" s="1">
        <f t="shared" si="43"/>
        <v>2.6340235935670839</v>
      </c>
      <c r="G263" s="1">
        <f t="shared" si="44"/>
        <v>1.149920804498803</v>
      </c>
      <c r="H263" s="1">
        <f t="shared" si="39"/>
        <v>6.7071805278693439</v>
      </c>
      <c r="M263" s="1">
        <f t="shared" si="46"/>
        <v>336.63257257537236</v>
      </c>
      <c r="N263" s="1">
        <f t="shared" si="41"/>
        <v>90.39578000816762</v>
      </c>
      <c r="O263" s="1">
        <f t="shared" si="47"/>
        <v>0.55669598381315821</v>
      </c>
    </row>
    <row r="264" spans="1:15" ht="15" x14ac:dyDescent="0.2">
      <c r="A264" s="21">
        <v>162</v>
      </c>
      <c r="B264" s="22">
        <v>431.35</v>
      </c>
      <c r="C264" s="23">
        <v>3.6342961616161551</v>
      </c>
      <c r="D264" s="1">
        <f t="shared" si="45"/>
        <v>1.149920804498803</v>
      </c>
      <c r="E264" s="1">
        <f t="shared" si="42"/>
        <v>0.56042031540866333</v>
      </c>
      <c r="F264" s="1">
        <f t="shared" si="43"/>
        <v>2.6348298023738992</v>
      </c>
      <c r="G264" s="1">
        <f t="shared" si="44"/>
        <v>1.1472669804529578</v>
      </c>
      <c r="H264" s="1">
        <f t="shared" si="39"/>
        <v>6.6913864199415372</v>
      </c>
      <c r="M264" s="1">
        <f t="shared" si="46"/>
        <v>336.47973072346093</v>
      </c>
      <c r="N264" s="1">
        <f t="shared" si="41"/>
        <v>87.009809300476562</v>
      </c>
      <c r="O264" s="1">
        <f t="shared" si="47"/>
        <v>0.535310913595336</v>
      </c>
    </row>
    <row r="265" spans="1:15" ht="15" x14ac:dyDescent="0.2">
      <c r="A265" s="21">
        <v>163</v>
      </c>
      <c r="B265" s="22">
        <v>432.1</v>
      </c>
      <c r="C265" s="23">
        <v>3.7193688888888836</v>
      </c>
      <c r="D265" s="1">
        <f t="shared" si="45"/>
        <v>1.1472669804529578</v>
      </c>
      <c r="E265" s="1">
        <f t="shared" si="42"/>
        <v>0.57046925404166648</v>
      </c>
      <c r="F265" s="1">
        <f t="shared" si="43"/>
        <v>2.6355842663112301</v>
      </c>
      <c r="G265" s="1">
        <f t="shared" si="44"/>
        <v>1.1447997428981112</v>
      </c>
      <c r="H265" s="1">
        <f t="shared" si="39"/>
        <v>6.6766397143647813</v>
      </c>
      <c r="M265" s="1">
        <f t="shared" si="46"/>
        <v>336.33990767105462</v>
      </c>
      <c r="N265" s="1">
        <f t="shared" si="41"/>
        <v>88.850317946524797</v>
      </c>
      <c r="O265" s="1">
        <f t="shared" si="47"/>
        <v>0.50074797857735265</v>
      </c>
    </row>
    <row r="266" spans="1:15" ht="15" x14ac:dyDescent="0.2">
      <c r="A266" s="21">
        <v>164</v>
      </c>
      <c r="B266" s="22">
        <v>432.8</v>
      </c>
      <c r="C266" s="23">
        <v>3.5812767171717104</v>
      </c>
      <c r="D266" s="1">
        <f t="shared" si="45"/>
        <v>1.1447997428981112</v>
      </c>
      <c r="E266" s="1">
        <f t="shared" si="42"/>
        <v>0.55403787926314818</v>
      </c>
      <c r="F266" s="1">
        <f t="shared" si="43"/>
        <v>2.636287252098513</v>
      </c>
      <c r="G266" s="1">
        <f t="shared" si="44"/>
        <v>1.1424469369554708</v>
      </c>
      <c r="H266" s="1">
        <f t="shared" si="39"/>
        <v>6.6629284477338322</v>
      </c>
      <c r="M266" s="1">
        <f t="shared" si="46"/>
        <v>336.19240719555961</v>
      </c>
      <c r="N266" s="1">
        <f t="shared" si="41"/>
        <v>85.375806550826283</v>
      </c>
      <c r="O266" s="1">
        <f t="shared" si="47"/>
        <v>0.4664049913413435</v>
      </c>
    </row>
    <row r="267" spans="1:15" ht="15" x14ac:dyDescent="0.2">
      <c r="A267" s="21">
        <v>165</v>
      </c>
      <c r="B267" s="22">
        <v>433.47</v>
      </c>
      <c r="C267" s="23">
        <v>3.6546393434343374</v>
      </c>
      <c r="D267" s="1">
        <f t="shared" si="45"/>
        <v>1.1424469369554708</v>
      </c>
      <c r="E267" s="1">
        <f t="shared" si="42"/>
        <v>0.56284452523789685</v>
      </c>
      <c r="F267" s="1">
        <f t="shared" si="43"/>
        <v>2.6369590457907699</v>
      </c>
      <c r="G267" s="1">
        <f t="shared" si="44"/>
        <v>1.1402772494206699</v>
      </c>
      <c r="H267" s="1">
        <f t="shared" si="39"/>
        <v>6.6498518741580339</v>
      </c>
      <c r="M267" s="1">
        <f t="shared" si="46"/>
        <v>336.07338193232812</v>
      </c>
      <c r="N267" s="1">
        <f t="shared" si="41"/>
        <v>86.953744236466619</v>
      </c>
      <c r="O267" s="1">
        <f t="shared" si="47"/>
        <v>0.44554007556860997</v>
      </c>
    </row>
    <row r="268" spans="1:15" ht="15" x14ac:dyDescent="0.2">
      <c r="A268" s="21">
        <v>166</v>
      </c>
      <c r="B268" s="22">
        <v>434.09</v>
      </c>
      <c r="C268" s="23">
        <v>3.4968058030302989</v>
      </c>
      <c r="D268" s="1">
        <f t="shared" si="45"/>
        <v>1.1402772494206699</v>
      </c>
      <c r="E268" s="1">
        <f t="shared" si="42"/>
        <v>0.54367151420395543</v>
      </c>
      <c r="F268" s="1">
        <f t="shared" si="43"/>
        <v>2.6375797812433479</v>
      </c>
      <c r="G268" s="1">
        <f t="shared" si="44"/>
        <v>1.1382888974145378</v>
      </c>
      <c r="H268" s="1">
        <f t="shared" si="39"/>
        <v>6.637791970898415</v>
      </c>
      <c r="M268" s="1">
        <f t="shared" si="46"/>
        <v>335.96720952050254</v>
      </c>
      <c r="N268" s="1">
        <f t="shared" si="41"/>
        <v>83.047572500135374</v>
      </c>
      <c r="O268" s="1">
        <f t="shared" si="47"/>
        <v>0.41154310219566853</v>
      </c>
    </row>
    <row r="269" spans="1:15" ht="15" x14ac:dyDescent="0.2">
      <c r="A269" s="21">
        <v>167</v>
      </c>
      <c r="B269" s="22">
        <v>434.66</v>
      </c>
      <c r="C269" s="23">
        <v>3.5769605555555493</v>
      </c>
      <c r="D269" s="1">
        <f t="shared" si="45"/>
        <v>1.1382888974145378</v>
      </c>
      <c r="E269" s="1">
        <f t="shared" si="42"/>
        <v>0.55351415105223534</v>
      </c>
      <c r="F269" s="1">
        <f t="shared" si="43"/>
        <v>2.6381496756668459</v>
      </c>
      <c r="G269" s="1">
        <f t="shared" si="44"/>
        <v>1.1364107915638721</v>
      </c>
      <c r="H269" s="1">
        <f t="shared" si="39"/>
        <v>6.6267390866531617</v>
      </c>
      <c r="M269" s="1">
        <f t="shared" si="46"/>
        <v>335.85331242361895</v>
      </c>
      <c r="N269" s="1">
        <f t="shared" si="41"/>
        <v>84.809755929859548</v>
      </c>
      <c r="O269" s="1">
        <f t="shared" si="47"/>
        <v>0.3777241279392502</v>
      </c>
    </row>
    <row r="270" spans="1:15" ht="15" x14ac:dyDescent="0.2">
      <c r="A270" s="21">
        <v>168</v>
      </c>
      <c r="B270" s="22">
        <v>435.2</v>
      </c>
      <c r="C270" s="23">
        <v>3.4185024747474722</v>
      </c>
      <c r="D270" s="1">
        <f t="shared" si="45"/>
        <v>1.1364107915638721</v>
      </c>
      <c r="E270" s="1">
        <f t="shared" si="42"/>
        <v>0.53383589863382841</v>
      </c>
      <c r="F270" s="1">
        <f t="shared" si="43"/>
        <v>2.6386888866901237</v>
      </c>
      <c r="G270" s="1">
        <f t="shared" si="44"/>
        <v>1.1347112771222387</v>
      </c>
      <c r="H270" s="1">
        <f t="shared" si="39"/>
        <v>6.6162982406733253</v>
      </c>
      <c r="M270" s="1">
        <f t="shared" si="46"/>
        <v>335.76766369780159</v>
      </c>
      <c r="N270" s="1">
        <f t="shared" si="41"/>
        <v>80.925010226542071</v>
      </c>
      <c r="O270" s="1">
        <f t="shared" si="47"/>
        <v>0.35728010499635393</v>
      </c>
    </row>
    <row r="271" spans="1:15" ht="15" x14ac:dyDescent="0.2">
      <c r="A271" s="21">
        <v>169</v>
      </c>
      <c r="B271" s="22">
        <v>435.69</v>
      </c>
      <c r="C271" s="23">
        <v>3.4733789898989857</v>
      </c>
      <c r="D271" s="1">
        <f t="shared" si="45"/>
        <v>1.1347112771222387</v>
      </c>
      <c r="E271" s="1">
        <f t="shared" si="42"/>
        <v>0.54075217295714617</v>
      </c>
      <c r="F271" s="1">
        <f t="shared" si="43"/>
        <v>2.6391775920802147</v>
      </c>
      <c r="G271" s="1">
        <f t="shared" si="44"/>
        <v>1.1331544168110108</v>
      </c>
      <c r="H271" s="1">
        <f t="shared" si="39"/>
        <v>6.6068495567498164</v>
      </c>
      <c r="M271" s="1">
        <f t="shared" si="46"/>
        <v>335.68450821939439</v>
      </c>
      <c r="N271" s="1">
        <f t="shared" si="41"/>
        <v>82.106659153346698</v>
      </c>
      <c r="O271" s="1">
        <f t="shared" si="47"/>
        <v>0.32373562828075247</v>
      </c>
    </row>
    <row r="272" spans="1:15" ht="15" x14ac:dyDescent="0.2">
      <c r="A272" s="21">
        <v>170</v>
      </c>
      <c r="B272" s="22">
        <v>436.14</v>
      </c>
      <c r="C272" s="23">
        <v>3.3099878282828263</v>
      </c>
      <c r="D272" s="1">
        <f t="shared" si="45"/>
        <v>1.1331544168110108</v>
      </c>
      <c r="E272" s="1">
        <f t="shared" si="42"/>
        <v>0.51982639676081754</v>
      </c>
      <c r="F272" s="1">
        <f t="shared" si="43"/>
        <v>2.6396259192408125</v>
      </c>
      <c r="G272" s="1">
        <f t="shared" si="44"/>
        <v>1.1317736796766094</v>
      </c>
      <c r="H272" s="1">
        <f t="shared" si="39"/>
        <v>6.5981934177672423</v>
      </c>
      <c r="M272" s="1">
        <f t="shared" si="46"/>
        <v>335.62176747955363</v>
      </c>
      <c r="N272" s="1">
        <f t="shared" si="41"/>
        <v>78.141767387435152</v>
      </c>
      <c r="O272" s="1">
        <f t="shared" si="47"/>
        <v>0.29691870379951524</v>
      </c>
    </row>
    <row r="273" spans="1:15" ht="15" x14ac:dyDescent="0.2">
      <c r="A273" s="21">
        <v>171</v>
      </c>
      <c r="B273" s="22">
        <v>436.54</v>
      </c>
      <c r="C273" s="23">
        <v>3.400620909090907</v>
      </c>
      <c r="D273" s="1">
        <f t="shared" si="45"/>
        <v>1.1317736796766094</v>
      </c>
      <c r="E273" s="1">
        <f t="shared" si="42"/>
        <v>0.5315582207988675</v>
      </c>
      <c r="F273" s="1">
        <f t="shared" si="43"/>
        <v>2.6400240441088667</v>
      </c>
      <c r="G273" s="1">
        <f t="shared" si="44"/>
        <v>1.1304991197208214</v>
      </c>
      <c r="H273" s="1">
        <f t="shared" si="39"/>
        <v>6.5905160742571605</v>
      </c>
      <c r="M273" s="1">
        <f t="shared" si="46"/>
        <v>335.5512675582562</v>
      </c>
      <c r="N273" s="1">
        <f t="shared" si="41"/>
        <v>80.188009877428541</v>
      </c>
      <c r="O273" s="1">
        <f t="shared" si="47"/>
        <v>0.26362064297029281</v>
      </c>
    </row>
    <row r="274" spans="1:15" ht="15" x14ac:dyDescent="0.2">
      <c r="A274" s="21">
        <v>172</v>
      </c>
      <c r="B274" s="22">
        <v>436.91</v>
      </c>
      <c r="C274" s="23">
        <v>3.2618992929292925</v>
      </c>
      <c r="D274" s="1">
        <f t="shared" si="45"/>
        <v>1.1304991197208214</v>
      </c>
      <c r="E274" s="1">
        <f t="shared" si="42"/>
        <v>0.5134705486109874</v>
      </c>
      <c r="F274" s="1">
        <f t="shared" si="43"/>
        <v>2.6403919849593236</v>
      </c>
      <c r="G274" s="1">
        <f t="shared" si="44"/>
        <v>1.1293988239652244</v>
      </c>
      <c r="H274" s="1">
        <f t="shared" si="39"/>
        <v>6.5834287350403233</v>
      </c>
      <c r="M274" s="1">
        <f t="shared" si="46"/>
        <v>335.50880891949606</v>
      </c>
      <c r="N274" s="1">
        <f t="shared" si="41"/>
        <v>76.834183084440951</v>
      </c>
      <c r="O274" s="1">
        <f t="shared" si="47"/>
        <v>0.2435868631965086</v>
      </c>
    </row>
    <row r="275" spans="1:15" ht="15" x14ac:dyDescent="0.2">
      <c r="A275" s="21">
        <v>173</v>
      </c>
      <c r="B275" s="22">
        <v>437.23</v>
      </c>
      <c r="C275" s="23">
        <v>3.3013580303030285</v>
      </c>
      <c r="D275" s="1">
        <f t="shared" si="45"/>
        <v>1.1293988239652244</v>
      </c>
      <c r="E275" s="1">
        <f t="shared" si="42"/>
        <v>0.51869262586112774</v>
      </c>
      <c r="F275" s="1">
        <f t="shared" si="43"/>
        <v>2.6407099528830362</v>
      </c>
      <c r="G275" s="1">
        <f t="shared" si="44"/>
        <v>1.128437603187175</v>
      </c>
      <c r="H275" s="1">
        <f t="shared" si="39"/>
        <v>6.57731012231788</v>
      </c>
      <c r="M275" s="1">
        <f t="shared" si="46"/>
        <v>335.46878348538763</v>
      </c>
      <c r="N275" s="1">
        <f t="shared" si="41"/>
        <v>77.691362183930124</v>
      </c>
      <c r="O275" s="1">
        <f t="shared" si="47"/>
        <v>0.21047392391417016</v>
      </c>
    </row>
    <row r="276" spans="1:15" ht="15" x14ac:dyDescent="0.2">
      <c r="A276" s="21">
        <v>174</v>
      </c>
      <c r="B276" s="22">
        <v>437.51</v>
      </c>
      <c r="C276" s="23">
        <v>3.1250355555555536</v>
      </c>
      <c r="D276" s="1">
        <f t="shared" si="45"/>
        <v>1.128437603187175</v>
      </c>
      <c r="E276" s="1">
        <f t="shared" si="42"/>
        <v>0.49485496295808862</v>
      </c>
      <c r="F276" s="1">
        <f t="shared" si="43"/>
        <v>2.6409879839759003</v>
      </c>
      <c r="G276" s="1">
        <f t="shared" si="44"/>
        <v>1.1276491005759592</v>
      </c>
      <c r="H276" s="1">
        <f t="shared" si="39"/>
        <v>6.5719646687913018</v>
      </c>
      <c r="M276" s="1">
        <f t="shared" si="46"/>
        <v>335.44905512893723</v>
      </c>
      <c r="N276" s="1">
        <f t="shared" si="41"/>
        <v>73.482170129623384</v>
      </c>
      <c r="O276" s="1">
        <f t="shared" si="47"/>
        <v>0.18401501072613244</v>
      </c>
    </row>
    <row r="277" spans="1:15" ht="15" x14ac:dyDescent="0.2">
      <c r="A277" s="21">
        <v>175</v>
      </c>
      <c r="B277" s="22">
        <v>437.74</v>
      </c>
      <c r="C277" s="23">
        <v>3.1860673737373735</v>
      </c>
      <c r="D277" s="1">
        <f t="shared" si="45"/>
        <v>1.1276491005759592</v>
      </c>
      <c r="E277" s="1">
        <f t="shared" si="42"/>
        <v>0.50325495531099862</v>
      </c>
      <c r="F277" s="1">
        <f t="shared" si="43"/>
        <v>2.6412162335803266</v>
      </c>
      <c r="G277" s="1">
        <f t="shared" si="44"/>
        <v>1.1269984565767155</v>
      </c>
      <c r="H277" s="1">
        <f t="shared" si="39"/>
        <v>6.5675795664582886</v>
      </c>
      <c r="M277" s="1">
        <f t="shared" si="46"/>
        <v>335.43174843890631</v>
      </c>
      <c r="N277" s="1">
        <f t="shared" si="41"/>
        <v>74.867285861749849</v>
      </c>
      <c r="O277" s="1">
        <f t="shared" si="47"/>
        <v>0.15105433002853363</v>
      </c>
    </row>
    <row r="278" spans="1:15" x14ac:dyDescent="0.15">
      <c r="A278" s="21">
        <v>176</v>
      </c>
      <c r="B278" s="22">
        <v>437.93</v>
      </c>
      <c r="C278" s="24">
        <v>2.9640749746192911</v>
      </c>
      <c r="D278" s="1">
        <f t="shared" si="45"/>
        <v>1.1269984565767155</v>
      </c>
      <c r="E278" s="1">
        <f t="shared" si="42"/>
        <v>0.47188918468233459</v>
      </c>
      <c r="F278" s="1">
        <f t="shared" si="43"/>
        <v>2.6414046971633121</v>
      </c>
      <c r="G278" s="1">
        <f t="shared" si="44"/>
        <v>1.1264852546760333</v>
      </c>
      <c r="H278" s="1">
        <f t="shared" si="39"/>
        <v>6.5639610335448584</v>
      </c>
      <c r="M278" s="1">
        <f t="shared" si="46"/>
        <v>335.42452975021047</v>
      </c>
      <c r="N278" s="1">
        <f t="shared" si="41"/>
        <v>69.612458133630255</v>
      </c>
      <c r="O278" s="1">
        <f t="shared" si="47"/>
        <v>0.1247152596373589</v>
      </c>
    </row>
    <row r="279" spans="1:15" x14ac:dyDescent="0.15">
      <c r="A279" s="21">
        <v>177</v>
      </c>
      <c r="B279" s="22">
        <v>438.08</v>
      </c>
      <c r="C279" s="24">
        <v>3.1419999999999999</v>
      </c>
      <c r="D279" s="1">
        <f t="shared" si="45"/>
        <v>1.1264852546760333</v>
      </c>
      <c r="E279" s="1">
        <f t="shared" si="42"/>
        <v>0.4972061807039545</v>
      </c>
      <c r="F279" s="1">
        <f t="shared" si="43"/>
        <v>2.6415534264538958</v>
      </c>
      <c r="G279" s="1">
        <f t="shared" si="44"/>
        <v>1.1261091667550451</v>
      </c>
      <c r="H279" s="1">
        <f t="shared" si="39"/>
        <v>6.5611068133762975</v>
      </c>
      <c r="M279" s="1">
        <f t="shared" si="46"/>
        <v>335.4273964681737</v>
      </c>
      <c r="N279" s="1">
        <f t="shared" si="41"/>
        <v>73.75901009872905</v>
      </c>
      <c r="O279" s="1">
        <f t="shared" si="47"/>
        <v>9.8416602200629075E-2</v>
      </c>
    </row>
    <row r="280" spans="1:15" x14ac:dyDescent="0.15">
      <c r="A280" s="21">
        <v>178</v>
      </c>
      <c r="B280" s="22">
        <v>438.19</v>
      </c>
      <c r="C280" s="24">
        <v>3.0659999999999998</v>
      </c>
      <c r="D280" s="1">
        <f t="shared" si="45"/>
        <v>1.1261091667550451</v>
      </c>
      <c r="E280" s="1">
        <f t="shared" si="42"/>
        <v>0.48657215051835634</v>
      </c>
      <c r="F280" s="1">
        <f t="shared" si="43"/>
        <v>2.6416624622379814</v>
      </c>
      <c r="G280" s="1">
        <f t="shared" si="44"/>
        <v>1.1259041205908875</v>
      </c>
      <c r="H280" s="1">
        <f t="shared" ref="H280:H282" si="48">H279*(B279/B280)^K$4</f>
        <v>6.5590151281316489</v>
      </c>
      <c r="M280" s="1">
        <f t="shared" si="46"/>
        <v>335.45052963245661</v>
      </c>
      <c r="N280" s="1">
        <f t="shared" si="41"/>
        <v>71.951950905622212</v>
      </c>
      <c r="O280" s="1">
        <f t="shared" si="47"/>
        <v>7.2149166409446339E-2</v>
      </c>
    </row>
    <row r="281" spans="1:15" x14ac:dyDescent="0.15">
      <c r="A281" s="21">
        <v>179</v>
      </c>
      <c r="B281" s="22">
        <v>438.25</v>
      </c>
      <c r="C281" s="24">
        <v>2.988</v>
      </c>
      <c r="D281" s="1">
        <f t="shared" si="45"/>
        <v>1.1259041205908875</v>
      </c>
      <c r="E281" s="1">
        <f t="shared" si="42"/>
        <v>0.47538059314336117</v>
      </c>
      <c r="F281" s="1">
        <f t="shared" si="43"/>
        <v>2.6417219247658323</v>
      </c>
      <c r="G281" s="1">
        <f t="shared" si="44"/>
        <v>1.1258016220351006</v>
      </c>
      <c r="H281" s="1">
        <f t="shared" si="48"/>
        <v>6.5578747112122926</v>
      </c>
      <c r="M281" s="1">
        <f t="shared" si="46"/>
        <v>335.46591935600827</v>
      </c>
      <c r="N281" s="1">
        <f t="shared" si="41"/>
        <v>70.109278715225244</v>
      </c>
      <c r="O281" s="1">
        <f t="shared" si="47"/>
        <v>3.9347248267288928E-2</v>
      </c>
    </row>
    <row r="282" spans="1:15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45"/>
        <v>1.1258016220351006</v>
      </c>
      <c r="E282" s="1">
        <f t="shared" si="42"/>
        <v>0.46374372124705915</v>
      </c>
      <c r="F282" s="1">
        <f t="shared" si="43"/>
        <v>2.6417516529769882</v>
      </c>
      <c r="G282" s="1" t="e">
        <f t="shared" si="44"/>
        <v>#DIV/0!</v>
      </c>
      <c r="H282" s="1">
        <f t="shared" si="48"/>
        <v>6.557304635649567</v>
      </c>
      <c r="N282" s="1">
        <f t="shared" si="41"/>
        <v>68.249719748149118</v>
      </c>
      <c r="O282" s="1">
        <f t="shared" si="47"/>
        <v>1.9671913906938513E-2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opLeftCell="A68" zoomScale="90" zoomScaleNormal="90" zoomScalePageLayoutView="90" workbookViewId="0">
      <selection activeCell="I98" sqref="I98"/>
    </sheetView>
  </sheetViews>
  <sheetFormatPr baseColWidth="10" defaultColWidth="8.83203125" defaultRowHeight="13" x14ac:dyDescent="0.15"/>
  <cols>
    <col min="1" max="3" width="8.83203125" style="28"/>
    <col min="4" max="4" width="0" style="1" hidden="1" customWidth="1"/>
    <col min="5" max="6" width="8.83203125" style="1"/>
    <col min="7" max="8" width="10.5" style="1" bestFit="1" customWidth="1"/>
    <col min="9" max="9" width="12.5" style="1" bestFit="1" customWidth="1"/>
    <col min="10" max="12" width="8.83203125" style="1"/>
    <col min="13" max="13" width="13.1640625" style="1" bestFit="1" customWidth="1"/>
    <col min="14" max="14" width="10" style="29" bestFit="1" customWidth="1"/>
    <col min="15" max="15" width="14.1640625" style="1" bestFit="1" customWidth="1"/>
    <col min="16" max="258" width="8.83203125" style="1"/>
    <col min="259" max="259" width="0" style="1" hidden="1" customWidth="1"/>
    <col min="260" max="261" width="8.83203125" style="1"/>
    <col min="262" max="263" width="10.5" style="1" bestFit="1" customWidth="1"/>
    <col min="264" max="514" width="8.83203125" style="1"/>
    <col min="515" max="515" width="0" style="1" hidden="1" customWidth="1"/>
    <col min="516" max="517" width="8.83203125" style="1"/>
    <col min="518" max="519" width="10.5" style="1" bestFit="1" customWidth="1"/>
    <col min="520" max="770" width="8.83203125" style="1"/>
    <col min="771" max="771" width="0" style="1" hidden="1" customWidth="1"/>
    <col min="772" max="773" width="8.83203125" style="1"/>
    <col min="774" max="775" width="10.5" style="1" bestFit="1" customWidth="1"/>
    <col min="776" max="1026" width="8.83203125" style="1"/>
    <col min="1027" max="1027" width="0" style="1" hidden="1" customWidth="1"/>
    <col min="1028" max="1029" width="8.83203125" style="1"/>
    <col min="1030" max="1031" width="10.5" style="1" bestFit="1" customWidth="1"/>
    <col min="1032" max="1282" width="8.83203125" style="1"/>
    <col min="1283" max="1283" width="0" style="1" hidden="1" customWidth="1"/>
    <col min="1284" max="1285" width="8.83203125" style="1"/>
    <col min="1286" max="1287" width="10.5" style="1" bestFit="1" customWidth="1"/>
    <col min="1288" max="1538" width="8.83203125" style="1"/>
    <col min="1539" max="1539" width="0" style="1" hidden="1" customWidth="1"/>
    <col min="1540" max="1541" width="8.83203125" style="1"/>
    <col min="1542" max="1543" width="10.5" style="1" bestFit="1" customWidth="1"/>
    <col min="1544" max="1794" width="8.83203125" style="1"/>
    <col min="1795" max="1795" width="0" style="1" hidden="1" customWidth="1"/>
    <col min="1796" max="1797" width="8.83203125" style="1"/>
    <col min="1798" max="1799" width="10.5" style="1" bestFit="1" customWidth="1"/>
    <col min="1800" max="2050" width="8.83203125" style="1"/>
    <col min="2051" max="2051" width="0" style="1" hidden="1" customWidth="1"/>
    <col min="2052" max="2053" width="8.83203125" style="1"/>
    <col min="2054" max="2055" width="10.5" style="1" bestFit="1" customWidth="1"/>
    <col min="2056" max="2306" width="8.83203125" style="1"/>
    <col min="2307" max="2307" width="0" style="1" hidden="1" customWidth="1"/>
    <col min="2308" max="2309" width="8.83203125" style="1"/>
    <col min="2310" max="2311" width="10.5" style="1" bestFit="1" customWidth="1"/>
    <col min="2312" max="2562" width="8.83203125" style="1"/>
    <col min="2563" max="2563" width="0" style="1" hidden="1" customWidth="1"/>
    <col min="2564" max="2565" width="8.83203125" style="1"/>
    <col min="2566" max="2567" width="10.5" style="1" bestFit="1" customWidth="1"/>
    <col min="2568" max="2818" width="8.83203125" style="1"/>
    <col min="2819" max="2819" width="0" style="1" hidden="1" customWidth="1"/>
    <col min="2820" max="2821" width="8.83203125" style="1"/>
    <col min="2822" max="2823" width="10.5" style="1" bestFit="1" customWidth="1"/>
    <col min="2824" max="3074" width="8.83203125" style="1"/>
    <col min="3075" max="3075" width="0" style="1" hidden="1" customWidth="1"/>
    <col min="3076" max="3077" width="8.83203125" style="1"/>
    <col min="3078" max="3079" width="10.5" style="1" bestFit="1" customWidth="1"/>
    <col min="3080" max="3330" width="8.83203125" style="1"/>
    <col min="3331" max="3331" width="0" style="1" hidden="1" customWidth="1"/>
    <col min="3332" max="3333" width="8.83203125" style="1"/>
    <col min="3334" max="3335" width="10.5" style="1" bestFit="1" customWidth="1"/>
    <col min="3336" max="3586" width="8.83203125" style="1"/>
    <col min="3587" max="3587" width="0" style="1" hidden="1" customWidth="1"/>
    <col min="3588" max="3589" width="8.83203125" style="1"/>
    <col min="3590" max="3591" width="10.5" style="1" bestFit="1" customWidth="1"/>
    <col min="3592" max="3842" width="8.83203125" style="1"/>
    <col min="3843" max="3843" width="0" style="1" hidden="1" customWidth="1"/>
    <col min="3844" max="3845" width="8.83203125" style="1"/>
    <col min="3846" max="3847" width="10.5" style="1" bestFit="1" customWidth="1"/>
    <col min="3848" max="4098" width="8.83203125" style="1"/>
    <col min="4099" max="4099" width="0" style="1" hidden="1" customWidth="1"/>
    <col min="4100" max="4101" width="8.83203125" style="1"/>
    <col min="4102" max="4103" width="10.5" style="1" bestFit="1" customWidth="1"/>
    <col min="4104" max="4354" width="8.83203125" style="1"/>
    <col min="4355" max="4355" width="0" style="1" hidden="1" customWidth="1"/>
    <col min="4356" max="4357" width="8.83203125" style="1"/>
    <col min="4358" max="4359" width="10.5" style="1" bestFit="1" customWidth="1"/>
    <col min="4360" max="4610" width="8.83203125" style="1"/>
    <col min="4611" max="4611" width="0" style="1" hidden="1" customWidth="1"/>
    <col min="4612" max="4613" width="8.83203125" style="1"/>
    <col min="4614" max="4615" width="10.5" style="1" bestFit="1" customWidth="1"/>
    <col min="4616" max="4866" width="8.83203125" style="1"/>
    <col min="4867" max="4867" width="0" style="1" hidden="1" customWidth="1"/>
    <col min="4868" max="4869" width="8.83203125" style="1"/>
    <col min="4870" max="4871" width="10.5" style="1" bestFit="1" customWidth="1"/>
    <col min="4872" max="5122" width="8.83203125" style="1"/>
    <col min="5123" max="5123" width="0" style="1" hidden="1" customWidth="1"/>
    <col min="5124" max="5125" width="8.83203125" style="1"/>
    <col min="5126" max="5127" width="10.5" style="1" bestFit="1" customWidth="1"/>
    <col min="5128" max="5378" width="8.83203125" style="1"/>
    <col min="5379" max="5379" width="0" style="1" hidden="1" customWidth="1"/>
    <col min="5380" max="5381" width="8.83203125" style="1"/>
    <col min="5382" max="5383" width="10.5" style="1" bestFit="1" customWidth="1"/>
    <col min="5384" max="5634" width="8.83203125" style="1"/>
    <col min="5635" max="5635" width="0" style="1" hidden="1" customWidth="1"/>
    <col min="5636" max="5637" width="8.83203125" style="1"/>
    <col min="5638" max="5639" width="10.5" style="1" bestFit="1" customWidth="1"/>
    <col min="5640" max="5890" width="8.83203125" style="1"/>
    <col min="5891" max="5891" width="0" style="1" hidden="1" customWidth="1"/>
    <col min="5892" max="5893" width="8.83203125" style="1"/>
    <col min="5894" max="5895" width="10.5" style="1" bestFit="1" customWidth="1"/>
    <col min="5896" max="6146" width="8.83203125" style="1"/>
    <col min="6147" max="6147" width="0" style="1" hidden="1" customWidth="1"/>
    <col min="6148" max="6149" width="8.83203125" style="1"/>
    <col min="6150" max="6151" width="10.5" style="1" bestFit="1" customWidth="1"/>
    <col min="6152" max="6402" width="8.83203125" style="1"/>
    <col min="6403" max="6403" width="0" style="1" hidden="1" customWidth="1"/>
    <col min="6404" max="6405" width="8.83203125" style="1"/>
    <col min="6406" max="6407" width="10.5" style="1" bestFit="1" customWidth="1"/>
    <col min="6408" max="6658" width="8.83203125" style="1"/>
    <col min="6659" max="6659" width="0" style="1" hidden="1" customWidth="1"/>
    <col min="6660" max="6661" width="8.83203125" style="1"/>
    <col min="6662" max="6663" width="10.5" style="1" bestFit="1" customWidth="1"/>
    <col min="6664" max="6914" width="8.83203125" style="1"/>
    <col min="6915" max="6915" width="0" style="1" hidden="1" customWidth="1"/>
    <col min="6916" max="6917" width="8.83203125" style="1"/>
    <col min="6918" max="6919" width="10.5" style="1" bestFit="1" customWidth="1"/>
    <col min="6920" max="7170" width="8.83203125" style="1"/>
    <col min="7171" max="7171" width="0" style="1" hidden="1" customWidth="1"/>
    <col min="7172" max="7173" width="8.83203125" style="1"/>
    <col min="7174" max="7175" width="10.5" style="1" bestFit="1" customWidth="1"/>
    <col min="7176" max="7426" width="8.83203125" style="1"/>
    <col min="7427" max="7427" width="0" style="1" hidden="1" customWidth="1"/>
    <col min="7428" max="7429" width="8.83203125" style="1"/>
    <col min="7430" max="7431" width="10.5" style="1" bestFit="1" customWidth="1"/>
    <col min="7432" max="7682" width="8.83203125" style="1"/>
    <col min="7683" max="7683" width="0" style="1" hidden="1" customWidth="1"/>
    <col min="7684" max="7685" width="8.83203125" style="1"/>
    <col min="7686" max="7687" width="10.5" style="1" bestFit="1" customWidth="1"/>
    <col min="7688" max="7938" width="8.83203125" style="1"/>
    <col min="7939" max="7939" width="0" style="1" hidden="1" customWidth="1"/>
    <col min="7940" max="7941" width="8.83203125" style="1"/>
    <col min="7942" max="7943" width="10.5" style="1" bestFit="1" customWidth="1"/>
    <col min="7944" max="8194" width="8.83203125" style="1"/>
    <col min="8195" max="8195" width="0" style="1" hidden="1" customWidth="1"/>
    <col min="8196" max="8197" width="8.83203125" style="1"/>
    <col min="8198" max="8199" width="10.5" style="1" bestFit="1" customWidth="1"/>
    <col min="8200" max="8450" width="8.83203125" style="1"/>
    <col min="8451" max="8451" width="0" style="1" hidden="1" customWidth="1"/>
    <col min="8452" max="8453" width="8.83203125" style="1"/>
    <col min="8454" max="8455" width="10.5" style="1" bestFit="1" customWidth="1"/>
    <col min="8456" max="8706" width="8.83203125" style="1"/>
    <col min="8707" max="8707" width="0" style="1" hidden="1" customWidth="1"/>
    <col min="8708" max="8709" width="8.83203125" style="1"/>
    <col min="8710" max="8711" width="10.5" style="1" bestFit="1" customWidth="1"/>
    <col min="8712" max="8962" width="8.83203125" style="1"/>
    <col min="8963" max="8963" width="0" style="1" hidden="1" customWidth="1"/>
    <col min="8964" max="8965" width="8.83203125" style="1"/>
    <col min="8966" max="8967" width="10.5" style="1" bestFit="1" customWidth="1"/>
    <col min="8968" max="9218" width="8.83203125" style="1"/>
    <col min="9219" max="9219" width="0" style="1" hidden="1" customWidth="1"/>
    <col min="9220" max="9221" width="8.83203125" style="1"/>
    <col min="9222" max="9223" width="10.5" style="1" bestFit="1" customWidth="1"/>
    <col min="9224" max="9474" width="8.83203125" style="1"/>
    <col min="9475" max="9475" width="0" style="1" hidden="1" customWidth="1"/>
    <col min="9476" max="9477" width="8.83203125" style="1"/>
    <col min="9478" max="9479" width="10.5" style="1" bestFit="1" customWidth="1"/>
    <col min="9480" max="9730" width="8.83203125" style="1"/>
    <col min="9731" max="9731" width="0" style="1" hidden="1" customWidth="1"/>
    <col min="9732" max="9733" width="8.83203125" style="1"/>
    <col min="9734" max="9735" width="10.5" style="1" bestFit="1" customWidth="1"/>
    <col min="9736" max="9986" width="8.83203125" style="1"/>
    <col min="9987" max="9987" width="0" style="1" hidden="1" customWidth="1"/>
    <col min="9988" max="9989" width="8.83203125" style="1"/>
    <col min="9990" max="9991" width="10.5" style="1" bestFit="1" customWidth="1"/>
    <col min="9992" max="10242" width="8.83203125" style="1"/>
    <col min="10243" max="10243" width="0" style="1" hidden="1" customWidth="1"/>
    <col min="10244" max="10245" width="8.83203125" style="1"/>
    <col min="10246" max="10247" width="10.5" style="1" bestFit="1" customWidth="1"/>
    <col min="10248" max="10498" width="8.83203125" style="1"/>
    <col min="10499" max="10499" width="0" style="1" hidden="1" customWidth="1"/>
    <col min="10500" max="10501" width="8.83203125" style="1"/>
    <col min="10502" max="10503" width="10.5" style="1" bestFit="1" customWidth="1"/>
    <col min="10504" max="10754" width="8.83203125" style="1"/>
    <col min="10755" max="10755" width="0" style="1" hidden="1" customWidth="1"/>
    <col min="10756" max="10757" width="8.83203125" style="1"/>
    <col min="10758" max="10759" width="10.5" style="1" bestFit="1" customWidth="1"/>
    <col min="10760" max="11010" width="8.83203125" style="1"/>
    <col min="11011" max="11011" width="0" style="1" hidden="1" customWidth="1"/>
    <col min="11012" max="11013" width="8.83203125" style="1"/>
    <col min="11014" max="11015" width="10.5" style="1" bestFit="1" customWidth="1"/>
    <col min="11016" max="11266" width="8.83203125" style="1"/>
    <col min="11267" max="11267" width="0" style="1" hidden="1" customWidth="1"/>
    <col min="11268" max="11269" width="8.83203125" style="1"/>
    <col min="11270" max="11271" width="10.5" style="1" bestFit="1" customWidth="1"/>
    <col min="11272" max="11522" width="8.83203125" style="1"/>
    <col min="11523" max="11523" width="0" style="1" hidden="1" customWidth="1"/>
    <col min="11524" max="11525" width="8.83203125" style="1"/>
    <col min="11526" max="11527" width="10.5" style="1" bestFit="1" customWidth="1"/>
    <col min="11528" max="11778" width="8.83203125" style="1"/>
    <col min="11779" max="11779" width="0" style="1" hidden="1" customWidth="1"/>
    <col min="11780" max="11781" width="8.83203125" style="1"/>
    <col min="11782" max="11783" width="10.5" style="1" bestFit="1" customWidth="1"/>
    <col min="11784" max="12034" width="8.83203125" style="1"/>
    <col min="12035" max="12035" width="0" style="1" hidden="1" customWidth="1"/>
    <col min="12036" max="12037" width="8.83203125" style="1"/>
    <col min="12038" max="12039" width="10.5" style="1" bestFit="1" customWidth="1"/>
    <col min="12040" max="12290" width="8.83203125" style="1"/>
    <col min="12291" max="12291" width="0" style="1" hidden="1" customWidth="1"/>
    <col min="12292" max="12293" width="8.83203125" style="1"/>
    <col min="12294" max="12295" width="10.5" style="1" bestFit="1" customWidth="1"/>
    <col min="12296" max="12546" width="8.83203125" style="1"/>
    <col min="12547" max="12547" width="0" style="1" hidden="1" customWidth="1"/>
    <col min="12548" max="12549" width="8.83203125" style="1"/>
    <col min="12550" max="12551" width="10.5" style="1" bestFit="1" customWidth="1"/>
    <col min="12552" max="12802" width="8.83203125" style="1"/>
    <col min="12803" max="12803" width="0" style="1" hidden="1" customWidth="1"/>
    <col min="12804" max="12805" width="8.83203125" style="1"/>
    <col min="12806" max="12807" width="10.5" style="1" bestFit="1" customWidth="1"/>
    <col min="12808" max="13058" width="8.83203125" style="1"/>
    <col min="13059" max="13059" width="0" style="1" hidden="1" customWidth="1"/>
    <col min="13060" max="13061" width="8.83203125" style="1"/>
    <col min="13062" max="13063" width="10.5" style="1" bestFit="1" customWidth="1"/>
    <col min="13064" max="13314" width="8.83203125" style="1"/>
    <col min="13315" max="13315" width="0" style="1" hidden="1" customWidth="1"/>
    <col min="13316" max="13317" width="8.83203125" style="1"/>
    <col min="13318" max="13319" width="10.5" style="1" bestFit="1" customWidth="1"/>
    <col min="13320" max="13570" width="8.83203125" style="1"/>
    <col min="13571" max="13571" width="0" style="1" hidden="1" customWidth="1"/>
    <col min="13572" max="13573" width="8.83203125" style="1"/>
    <col min="13574" max="13575" width="10.5" style="1" bestFit="1" customWidth="1"/>
    <col min="13576" max="13826" width="8.83203125" style="1"/>
    <col min="13827" max="13827" width="0" style="1" hidden="1" customWidth="1"/>
    <col min="13828" max="13829" width="8.83203125" style="1"/>
    <col min="13830" max="13831" width="10.5" style="1" bestFit="1" customWidth="1"/>
    <col min="13832" max="14082" width="8.83203125" style="1"/>
    <col min="14083" max="14083" width="0" style="1" hidden="1" customWidth="1"/>
    <col min="14084" max="14085" width="8.83203125" style="1"/>
    <col min="14086" max="14087" width="10.5" style="1" bestFit="1" customWidth="1"/>
    <col min="14088" max="14338" width="8.83203125" style="1"/>
    <col min="14339" max="14339" width="0" style="1" hidden="1" customWidth="1"/>
    <col min="14340" max="14341" width="8.83203125" style="1"/>
    <col min="14342" max="14343" width="10.5" style="1" bestFit="1" customWidth="1"/>
    <col min="14344" max="14594" width="8.83203125" style="1"/>
    <col min="14595" max="14595" width="0" style="1" hidden="1" customWidth="1"/>
    <col min="14596" max="14597" width="8.83203125" style="1"/>
    <col min="14598" max="14599" width="10.5" style="1" bestFit="1" customWidth="1"/>
    <col min="14600" max="14850" width="8.83203125" style="1"/>
    <col min="14851" max="14851" width="0" style="1" hidden="1" customWidth="1"/>
    <col min="14852" max="14853" width="8.83203125" style="1"/>
    <col min="14854" max="14855" width="10.5" style="1" bestFit="1" customWidth="1"/>
    <col min="14856" max="15106" width="8.83203125" style="1"/>
    <col min="15107" max="15107" width="0" style="1" hidden="1" customWidth="1"/>
    <col min="15108" max="15109" width="8.83203125" style="1"/>
    <col min="15110" max="15111" width="10.5" style="1" bestFit="1" customWidth="1"/>
    <col min="15112" max="15362" width="8.83203125" style="1"/>
    <col min="15363" max="15363" width="0" style="1" hidden="1" customWidth="1"/>
    <col min="15364" max="15365" width="8.83203125" style="1"/>
    <col min="15366" max="15367" width="10.5" style="1" bestFit="1" customWidth="1"/>
    <col min="15368" max="15618" width="8.83203125" style="1"/>
    <col min="15619" max="15619" width="0" style="1" hidden="1" customWidth="1"/>
    <col min="15620" max="15621" width="8.83203125" style="1"/>
    <col min="15622" max="15623" width="10.5" style="1" bestFit="1" customWidth="1"/>
    <col min="15624" max="15874" width="8.83203125" style="1"/>
    <col min="15875" max="15875" width="0" style="1" hidden="1" customWidth="1"/>
    <col min="15876" max="15877" width="8.83203125" style="1"/>
    <col min="15878" max="15879" width="10.5" style="1" bestFit="1" customWidth="1"/>
    <col min="15880" max="16130" width="8.83203125" style="1"/>
    <col min="16131" max="16131" width="0" style="1" hidden="1" customWidth="1"/>
    <col min="16132" max="16133" width="8.83203125" style="1"/>
    <col min="16134" max="16135" width="10.5" style="1" bestFit="1" customWidth="1"/>
    <col min="16136" max="16384" width="8.83203125" style="1"/>
  </cols>
  <sheetData>
    <row r="1" spans="1:14" ht="14" thickBot="1" x14ac:dyDescent="0.2">
      <c r="A1" s="18" t="s">
        <v>0</v>
      </c>
      <c r="B1" s="19" t="s">
        <v>1</v>
      </c>
      <c r="C1" s="20" t="s">
        <v>2</v>
      </c>
      <c r="E1" s="2" t="s">
        <v>3</v>
      </c>
      <c r="F1" s="2" t="s">
        <v>4</v>
      </c>
      <c r="K1" s="3" t="s">
        <v>5</v>
      </c>
      <c r="M1" s="1" t="s">
        <v>30</v>
      </c>
      <c r="N1" s="29" t="s">
        <v>44</v>
      </c>
    </row>
    <row r="2" spans="1:14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">
        <f>D2*(B2/B3)^$I$3</f>
        <v>1.8676979867843955</v>
      </c>
      <c r="F2" s="1">
        <f>E2</f>
        <v>1.8676979867843955</v>
      </c>
      <c r="K2" s="1">
        <f>1/(1*I$8/(I14*(B2/1000000)*E2))</f>
        <v>384.52725932896288</v>
      </c>
      <c r="L2" s="1">
        <f>K2</f>
        <v>384.52725932896288</v>
      </c>
      <c r="M2" s="1">
        <v>0</v>
      </c>
      <c r="N2" s="29">
        <f>E2+O2</f>
        <v>1.8676979867843955</v>
      </c>
    </row>
    <row r="3" spans="1:14" ht="15" x14ac:dyDescent="0.2">
      <c r="A3" s="21">
        <v>-99</v>
      </c>
      <c r="B3" s="22">
        <v>299.54000000000002</v>
      </c>
      <c r="C3" s="23">
        <v>1.9477317587939673</v>
      </c>
      <c r="D3" s="1">
        <f>E2</f>
        <v>1.8676979867843955</v>
      </c>
      <c r="E3" s="1">
        <f t="shared" ref="E3:E66" si="0">D3*(B3/B4)^$I$3</f>
        <v>1.8952497756529507</v>
      </c>
      <c r="F3" s="1">
        <f t="shared" ref="F3:F66" si="1">E3</f>
        <v>1.8952497756529507</v>
      </c>
      <c r="H3" s="9" t="s">
        <v>6</v>
      </c>
      <c r="I3" s="9">
        <v>1.33</v>
      </c>
      <c r="J3" s="9"/>
      <c r="K3" s="1">
        <f>1/(E2*B2/(K2*(B3)*E3))</f>
        <v>385.99874305039532</v>
      </c>
      <c r="L3" s="1">
        <f t="shared" ref="L3:L66" si="2">K3</f>
        <v>385.99874305039532</v>
      </c>
      <c r="M3" s="1">
        <f>(F3*100000)*((B3/1000000)-(B2/1000000))</f>
        <v>-0.61785142686286043</v>
      </c>
      <c r="N3" s="29">
        <f>(N2*(B2/B3)^I$3)+(I$15*I$16*O3)</f>
        <v>1.8947810865161927</v>
      </c>
    </row>
    <row r="4" spans="1:14" ht="15" x14ac:dyDescent="0.2">
      <c r="A4" s="21">
        <v>-98</v>
      </c>
      <c r="B4" s="22">
        <v>296.26</v>
      </c>
      <c r="C4" s="23">
        <v>1.8802616582914595</v>
      </c>
      <c r="D4" s="1">
        <f t="shared" ref="D4:D67" si="3">E3</f>
        <v>1.8952497756529507</v>
      </c>
      <c r="E4" s="1">
        <f t="shared" si="0"/>
        <v>1.9237835657999591</v>
      </c>
      <c r="F4" s="1">
        <f t="shared" si="1"/>
        <v>1.9237835657999591</v>
      </c>
      <c r="H4" s="10" t="s">
        <v>7</v>
      </c>
      <c r="I4" s="9">
        <v>1.27</v>
      </c>
      <c r="J4" s="9"/>
      <c r="K4" s="1">
        <f t="shared" ref="K4:K67" si="4">1/(E3*B3/(K3*(B4)*E4))</f>
        <v>387.51974884265974</v>
      </c>
      <c r="L4" s="1">
        <f t="shared" si="2"/>
        <v>387.51974884265974</v>
      </c>
      <c r="M4" s="1">
        <f t="shared" ref="M4:M67" si="5">(F4*100000)*((B4/1000000)-(B3/1000000))</f>
        <v>-0.63100100958238314</v>
      </c>
      <c r="N4" s="29">
        <f t="shared" ref="N4:N67" si="6">(N3*(B3/B4)^I$3)+(I$15*I$16*O4)</f>
        <v>1.9227323981400308</v>
      </c>
    </row>
    <row r="5" spans="1:14" ht="15" x14ac:dyDescent="0.2">
      <c r="A5" s="21">
        <v>-97</v>
      </c>
      <c r="B5" s="22">
        <v>292.95</v>
      </c>
      <c r="C5" s="23">
        <v>2.0133624120602986</v>
      </c>
      <c r="D5" s="1">
        <f t="shared" si="3"/>
        <v>1.9237835657999591</v>
      </c>
      <c r="E5" s="1">
        <f t="shared" si="0"/>
        <v>1.9533476401322747</v>
      </c>
      <c r="F5" s="1">
        <f t="shared" si="1"/>
        <v>1.9533476401322747</v>
      </c>
      <c r="H5" s="10" t="s">
        <v>8</v>
      </c>
      <c r="I5" s="9">
        <v>5</v>
      </c>
      <c r="J5" s="9"/>
      <c r="K5" s="1">
        <f t="shared" si="4"/>
        <v>389.07887873202384</v>
      </c>
      <c r="L5" s="1">
        <f t="shared" si="2"/>
        <v>389.07887873202384</v>
      </c>
      <c r="M5" s="1">
        <f t="shared" si="5"/>
        <v>-0.64655806888378708</v>
      </c>
      <c r="N5" s="29">
        <f t="shared" si="6"/>
        <v>1.9516799508384504</v>
      </c>
    </row>
    <row r="6" spans="1:14" ht="15" x14ac:dyDescent="0.2">
      <c r="A6" s="21">
        <v>-96</v>
      </c>
      <c r="B6" s="22">
        <v>289.61</v>
      </c>
      <c r="C6" s="23">
        <v>1.9207445728643213</v>
      </c>
      <c r="D6" s="1">
        <f t="shared" si="3"/>
        <v>1.9533476401322747</v>
      </c>
      <c r="E6" s="1">
        <f t="shared" si="0"/>
        <v>1.98399347096754</v>
      </c>
      <c r="F6" s="1">
        <f t="shared" si="1"/>
        <v>1.98399347096754</v>
      </c>
      <c r="H6" s="10" t="s">
        <v>9</v>
      </c>
      <c r="I6" s="9">
        <v>2</v>
      </c>
      <c r="J6" s="9"/>
      <c r="K6" s="1">
        <f t="shared" si="4"/>
        <v>390.67750305699303</v>
      </c>
      <c r="L6" s="1">
        <f t="shared" si="2"/>
        <v>390.67750305699303</v>
      </c>
      <c r="M6" s="1">
        <f t="shared" si="5"/>
        <v>-0.66265381930315947</v>
      </c>
      <c r="N6" s="29">
        <f t="shared" si="6"/>
        <v>1.9816727276586874</v>
      </c>
    </row>
    <row r="7" spans="1:14" ht="15" x14ac:dyDescent="0.2">
      <c r="A7" s="21">
        <v>-95</v>
      </c>
      <c r="B7" s="22">
        <v>286.24</v>
      </c>
      <c r="C7" s="23">
        <v>2.0654945728643215</v>
      </c>
      <c r="D7" s="1">
        <f t="shared" si="3"/>
        <v>1.98399347096754</v>
      </c>
      <c r="E7" s="1">
        <f t="shared" si="0"/>
        <v>2.0155864228300908</v>
      </c>
      <c r="F7" s="1">
        <f t="shared" si="1"/>
        <v>2.0155864228300908</v>
      </c>
      <c r="H7" s="10" t="s">
        <v>10</v>
      </c>
      <c r="I7" s="9">
        <v>40</v>
      </c>
      <c r="J7" s="10" t="s">
        <v>11</v>
      </c>
      <c r="K7" s="1">
        <f t="shared" si="4"/>
        <v>392.28017337301213</v>
      </c>
      <c r="L7" s="1">
        <f t="shared" si="2"/>
        <v>392.28017337301213</v>
      </c>
      <c r="M7" s="1">
        <f t="shared" si="5"/>
        <v>-0.67925262449373847</v>
      </c>
      <c r="N7" s="29">
        <f t="shared" si="6"/>
        <v>2.0127629473077482</v>
      </c>
    </row>
    <row r="8" spans="1:14" ht="15" x14ac:dyDescent="0.2">
      <c r="A8" s="21">
        <v>-94</v>
      </c>
      <c r="B8" s="22">
        <v>282.86</v>
      </c>
      <c r="C8" s="23">
        <v>2.0023249748743703</v>
      </c>
      <c r="D8" s="1">
        <f t="shared" si="3"/>
        <v>2.0155864228300908</v>
      </c>
      <c r="E8" s="1">
        <f t="shared" si="0"/>
        <v>2.0483638228869183</v>
      </c>
      <c r="F8" s="1">
        <f t="shared" si="1"/>
        <v>2.0483638228869183</v>
      </c>
      <c r="H8" s="10" t="s">
        <v>12</v>
      </c>
      <c r="I8" s="11">
        <v>4.3827999999999998E-4</v>
      </c>
      <c r="J8" s="10" t="s">
        <v>13</v>
      </c>
      <c r="K8" s="1">
        <f t="shared" si="4"/>
        <v>393.95194145444583</v>
      </c>
      <c r="L8" s="1">
        <f t="shared" si="2"/>
        <v>393.95194145444583</v>
      </c>
      <c r="M8" s="1">
        <f t="shared" si="5"/>
        <v>-0.69234697213577523</v>
      </c>
      <c r="N8" s="29">
        <f t="shared" si="6"/>
        <v>2.044814021988961</v>
      </c>
    </row>
    <row r="9" spans="1:14" ht="15" x14ac:dyDescent="0.2">
      <c r="A9" s="21">
        <v>-93</v>
      </c>
      <c r="B9" s="22">
        <v>279.45</v>
      </c>
      <c r="C9" s="23">
        <v>2.1366418090452255</v>
      </c>
      <c r="D9" s="1">
        <f t="shared" si="3"/>
        <v>2.0483638228869183</v>
      </c>
      <c r="E9" s="1">
        <f t="shared" si="0"/>
        <v>2.0822872262540941</v>
      </c>
      <c r="F9" s="1">
        <f t="shared" si="1"/>
        <v>2.0822872262540941</v>
      </c>
      <c r="H9" s="10" t="s">
        <v>14</v>
      </c>
      <c r="I9" s="9">
        <v>1.167</v>
      </c>
      <c r="J9" s="10" t="s">
        <v>15</v>
      </c>
      <c r="K9" s="1">
        <f t="shared" si="4"/>
        <v>395.64835101364088</v>
      </c>
      <c r="L9" s="1">
        <f t="shared" si="2"/>
        <v>395.64835101364088</v>
      </c>
      <c r="M9" s="1">
        <f t="shared" si="5"/>
        <v>-0.71005994415265095</v>
      </c>
      <c r="N9" s="29">
        <f t="shared" si="6"/>
        <v>2.0780667203011647</v>
      </c>
    </row>
    <row r="10" spans="1:14" ht="15" x14ac:dyDescent="0.2">
      <c r="A10" s="21">
        <v>-92</v>
      </c>
      <c r="B10" s="22">
        <v>276.02</v>
      </c>
      <c r="C10" s="23">
        <v>2.0728571356783916</v>
      </c>
      <c r="D10" s="1">
        <f t="shared" si="3"/>
        <v>2.0822872262540941</v>
      </c>
      <c r="E10" s="1">
        <f t="shared" si="0"/>
        <v>2.1174138840686973</v>
      </c>
      <c r="F10" s="1">
        <f t="shared" si="1"/>
        <v>2.1174138840686973</v>
      </c>
      <c r="H10" s="10" t="s">
        <v>16</v>
      </c>
      <c r="I10" s="12">
        <f>I$16*I9*I8</f>
        <v>4.60325484E-4</v>
      </c>
      <c r="J10" s="10" t="s">
        <v>17</v>
      </c>
      <c r="K10" s="1">
        <f t="shared" si="4"/>
        <v>397.38449603822039</v>
      </c>
      <c r="L10" s="1">
        <f t="shared" si="2"/>
        <v>397.38449603822039</v>
      </c>
      <c r="M10" s="1">
        <f t="shared" si="5"/>
        <v>-0.72627296223556592</v>
      </c>
      <c r="N10" s="29">
        <f t="shared" si="6"/>
        <v>2.112482039879171</v>
      </c>
    </row>
    <row r="11" spans="1:14" ht="15" x14ac:dyDescent="0.2">
      <c r="A11" s="21">
        <v>-91</v>
      </c>
      <c r="B11" s="22">
        <v>272.57</v>
      </c>
      <c r="C11" s="23">
        <v>2.221283517587942</v>
      </c>
      <c r="D11" s="1">
        <f t="shared" si="3"/>
        <v>2.1174138840686973</v>
      </c>
      <c r="E11" s="1">
        <f t="shared" si="0"/>
        <v>2.1539113037701991</v>
      </c>
      <c r="F11" s="1">
        <f t="shared" si="1"/>
        <v>2.1539113037701991</v>
      </c>
      <c r="H11" s="10" t="s">
        <v>18</v>
      </c>
      <c r="I11" s="9">
        <v>14.7</v>
      </c>
      <c r="J11" s="9"/>
      <c r="K11" s="1">
        <f t="shared" si="4"/>
        <v>399.18156888850888</v>
      </c>
      <c r="L11" s="1">
        <f t="shared" si="2"/>
        <v>399.18156888850888</v>
      </c>
      <c r="M11" s="1">
        <f t="shared" si="5"/>
        <v>-0.74309939980071915</v>
      </c>
      <c r="N11" s="29">
        <f t="shared" si="6"/>
        <v>2.1481180620468816</v>
      </c>
    </row>
    <row r="12" spans="1:14" ht="15" x14ac:dyDescent="0.2">
      <c r="A12" s="21">
        <v>-90</v>
      </c>
      <c r="B12" s="22">
        <v>269.08999999999997</v>
      </c>
      <c r="C12" s="23">
        <v>2.1305106532663314</v>
      </c>
      <c r="D12" s="1">
        <f t="shared" si="3"/>
        <v>2.1539113037701991</v>
      </c>
      <c r="E12" s="1">
        <f t="shared" si="0"/>
        <v>2.1916350356414012</v>
      </c>
      <c r="F12" s="1">
        <f t="shared" si="1"/>
        <v>2.1916350356414012</v>
      </c>
      <c r="H12" s="10" t="s">
        <v>19</v>
      </c>
      <c r="I12" s="12">
        <f>I10/I11</f>
        <v>3.1314658775510209E-5</v>
      </c>
      <c r="J12" s="10" t="s">
        <v>17</v>
      </c>
      <c r="K12" s="1">
        <f t="shared" si="4"/>
        <v>400.98710271685201</v>
      </c>
      <c r="L12" s="1">
        <f t="shared" si="2"/>
        <v>400.98710271685201</v>
      </c>
      <c r="M12" s="1">
        <f t="shared" si="5"/>
        <v>-0.76268899240320476</v>
      </c>
      <c r="N12" s="29">
        <f t="shared" si="6"/>
        <v>2.1851447232342784</v>
      </c>
    </row>
    <row r="13" spans="1:14" ht="15" x14ac:dyDescent="0.2">
      <c r="A13" s="21">
        <v>-89</v>
      </c>
      <c r="B13" s="22">
        <v>265.60000000000002</v>
      </c>
      <c r="C13" s="23">
        <v>2.2826189447236174</v>
      </c>
      <c r="D13" s="1">
        <f t="shared" si="3"/>
        <v>2.1916350356414012</v>
      </c>
      <c r="E13" s="1">
        <f t="shared" si="0"/>
        <v>2.230758050163002</v>
      </c>
      <c r="F13" s="1">
        <f t="shared" si="1"/>
        <v>2.230758050163002</v>
      </c>
      <c r="H13" s="10" t="s">
        <v>20</v>
      </c>
      <c r="I13" s="11">
        <v>44000000</v>
      </c>
      <c r="J13" s="10" t="s">
        <v>21</v>
      </c>
      <c r="K13" s="1">
        <f t="shared" si="4"/>
        <v>402.8516536477627</v>
      </c>
      <c r="L13" s="1">
        <f t="shared" si="2"/>
        <v>402.8516536477627</v>
      </c>
      <c r="M13" s="1">
        <f t="shared" si="5"/>
        <v>-0.77853455950688366</v>
      </c>
      <c r="N13" s="29">
        <f t="shared" si="6"/>
        <v>2.2234154790888829</v>
      </c>
    </row>
    <row r="14" spans="1:14" ht="15" x14ac:dyDescent="0.2">
      <c r="A14" s="21">
        <v>-88</v>
      </c>
      <c r="B14" s="22">
        <v>262.08999999999997</v>
      </c>
      <c r="C14" s="23">
        <v>2.2249631658291453</v>
      </c>
      <c r="D14" s="1">
        <f t="shared" si="3"/>
        <v>2.230758050163002</v>
      </c>
      <c r="E14" s="1">
        <f t="shared" si="0"/>
        <v>2.2712380138093913</v>
      </c>
      <c r="F14" s="1">
        <f t="shared" si="1"/>
        <v>2.2712380138093913</v>
      </c>
      <c r="H14" s="10" t="s">
        <v>22</v>
      </c>
      <c r="I14" s="9">
        <v>298</v>
      </c>
      <c r="J14" s="10" t="s">
        <v>23</v>
      </c>
      <c r="K14" s="1">
        <f t="shared" si="4"/>
        <v>404.74147524347995</v>
      </c>
      <c r="L14" s="1">
        <f t="shared" si="2"/>
        <v>404.74147524347995</v>
      </c>
      <c r="M14" s="1">
        <f t="shared" si="5"/>
        <v>-0.79720454284710218</v>
      </c>
      <c r="N14" s="29">
        <f t="shared" si="6"/>
        <v>2.2631058083003288</v>
      </c>
    </row>
    <row r="15" spans="1:14" ht="15" x14ac:dyDescent="0.2">
      <c r="A15" s="21">
        <v>-87</v>
      </c>
      <c r="B15" s="22">
        <v>258.57</v>
      </c>
      <c r="C15" s="23">
        <v>2.3691124120603004</v>
      </c>
      <c r="D15" s="1">
        <f t="shared" si="3"/>
        <v>2.2712380138093913</v>
      </c>
      <c r="E15" s="1">
        <f t="shared" si="0"/>
        <v>2.3132638881079362</v>
      </c>
      <c r="F15" s="1">
        <f t="shared" si="1"/>
        <v>2.3132638881079362</v>
      </c>
      <c r="H15" s="10" t="s">
        <v>24</v>
      </c>
      <c r="I15" s="9">
        <v>0.9</v>
      </c>
      <c r="J15" s="9"/>
      <c r="K15" s="1">
        <f t="shared" si="4"/>
        <v>406.69414935047143</v>
      </c>
      <c r="L15" s="1">
        <f t="shared" si="2"/>
        <v>406.69414935047143</v>
      </c>
      <c r="M15" s="1">
        <f t="shared" si="5"/>
        <v>-0.81426888861398572</v>
      </c>
      <c r="N15" s="29">
        <f t="shared" si="6"/>
        <v>2.3041727634733631</v>
      </c>
    </row>
    <row r="16" spans="1:14" ht="15" x14ac:dyDescent="0.2">
      <c r="A16" s="21">
        <v>-86</v>
      </c>
      <c r="B16" s="22">
        <v>255.03</v>
      </c>
      <c r="C16" s="23">
        <v>2.3040870351758804</v>
      </c>
      <c r="D16" s="1">
        <f t="shared" si="3"/>
        <v>2.3132638881079362</v>
      </c>
      <c r="E16" s="1">
        <f t="shared" si="0"/>
        <v>2.3569205700328038</v>
      </c>
      <c r="F16" s="1">
        <f t="shared" si="1"/>
        <v>2.3569205700328038</v>
      </c>
      <c r="H16" s="10" t="s">
        <v>25</v>
      </c>
      <c r="I16" s="9">
        <v>0.9</v>
      </c>
      <c r="J16" s="9"/>
      <c r="K16" s="1">
        <f t="shared" si="4"/>
        <v>408.69641550307767</v>
      </c>
      <c r="L16" s="1">
        <f t="shared" si="2"/>
        <v>408.69641550307767</v>
      </c>
      <c r="M16" s="1">
        <f t="shared" si="5"/>
        <v>-0.83434988179161496</v>
      </c>
      <c r="N16" s="29">
        <f t="shared" si="6"/>
        <v>2.3468080462271277</v>
      </c>
    </row>
    <row r="17" spans="1:14" ht="15" x14ac:dyDescent="0.2">
      <c r="A17" s="21">
        <v>-85</v>
      </c>
      <c r="B17" s="22">
        <v>251.47</v>
      </c>
      <c r="C17" s="23">
        <v>2.4531593969849221</v>
      </c>
      <c r="D17" s="1">
        <f t="shared" si="3"/>
        <v>2.3569205700328038</v>
      </c>
      <c r="E17" s="1">
        <f t="shared" si="0"/>
        <v>2.4021702711156561</v>
      </c>
      <c r="F17" s="1">
        <f t="shared" si="1"/>
        <v>2.4021702711156561</v>
      </c>
      <c r="H17" s="9" t="s">
        <v>31</v>
      </c>
      <c r="I17" s="13">
        <f>SUM(M:M)</f>
        <v>663.61280719339936</v>
      </c>
      <c r="J17" s="9" t="s">
        <v>32</v>
      </c>
      <c r="K17" s="1">
        <f t="shared" si="4"/>
        <v>410.72825569745669</v>
      </c>
      <c r="L17" s="1">
        <f t="shared" si="2"/>
        <v>410.72825569745669</v>
      </c>
      <c r="M17" s="1">
        <f t="shared" si="5"/>
        <v>-0.85517261651717347</v>
      </c>
      <c r="N17" s="29">
        <f t="shared" si="6"/>
        <v>2.3910977846091406</v>
      </c>
    </row>
    <row r="18" spans="1:14" ht="15" x14ac:dyDescent="0.2">
      <c r="A18" s="21">
        <v>-84</v>
      </c>
      <c r="B18" s="22">
        <v>247.9</v>
      </c>
      <c r="C18" s="23">
        <v>2.3826068844221098</v>
      </c>
      <c r="D18" s="1">
        <f t="shared" si="3"/>
        <v>2.4021702711156561</v>
      </c>
      <c r="E18" s="1">
        <f t="shared" si="0"/>
        <v>2.4490974848017046</v>
      </c>
      <c r="F18" s="1">
        <f t="shared" si="1"/>
        <v>2.4490974848017046</v>
      </c>
      <c r="H18" s="9" t="s">
        <v>33</v>
      </c>
      <c r="I18" s="13">
        <f>(I17*((I20/60)))/1000</f>
        <v>33.180640359669965</v>
      </c>
      <c r="J18" s="9" t="s">
        <v>35</v>
      </c>
      <c r="K18" s="1">
        <f t="shared" si="4"/>
        <v>412.80714933772498</v>
      </c>
      <c r="L18" s="1">
        <f t="shared" si="2"/>
        <v>412.80714933772498</v>
      </c>
      <c r="M18" s="1">
        <f t="shared" si="5"/>
        <v>-0.87432780207420724</v>
      </c>
      <c r="N18" s="29">
        <f t="shared" si="6"/>
        <v>2.4370036421883494</v>
      </c>
    </row>
    <row r="19" spans="1:14" ht="15" x14ac:dyDescent="0.2">
      <c r="A19" s="21">
        <v>-83</v>
      </c>
      <c r="B19" s="22">
        <v>244.32</v>
      </c>
      <c r="C19" s="23">
        <v>2.5402752261306549</v>
      </c>
      <c r="D19" s="1">
        <f t="shared" si="3"/>
        <v>2.4490974848017046</v>
      </c>
      <c r="E19" s="1">
        <f t="shared" si="0"/>
        <v>2.4977926392302106</v>
      </c>
      <c r="F19" s="1">
        <f t="shared" si="1"/>
        <v>2.4977926392302106</v>
      </c>
      <c r="H19" s="9" t="s">
        <v>36</v>
      </c>
      <c r="I19" s="14">
        <f>I18/0.74</f>
        <v>44.838703188743196</v>
      </c>
      <c r="J19" s="9" t="s">
        <v>36</v>
      </c>
      <c r="K19" s="1">
        <f t="shared" si="4"/>
        <v>414.93494544534104</v>
      </c>
      <c r="L19" s="1">
        <f t="shared" si="2"/>
        <v>414.93494544534104</v>
      </c>
      <c r="M19" s="1">
        <f t="shared" si="5"/>
        <v>-0.89420976484441272</v>
      </c>
      <c r="N19" s="29">
        <f t="shared" si="6"/>
        <v>2.4846113376318275</v>
      </c>
    </row>
    <row r="20" spans="1:14" ht="15" x14ac:dyDescent="0.2">
      <c r="A20" s="21">
        <v>-82</v>
      </c>
      <c r="B20" s="22">
        <v>240.73</v>
      </c>
      <c r="C20" s="23">
        <v>2.4942579899497481</v>
      </c>
      <c r="D20" s="1">
        <f t="shared" si="3"/>
        <v>2.4977926392302106</v>
      </c>
      <c r="E20" s="1">
        <f t="shared" si="0"/>
        <v>2.5484955566798675</v>
      </c>
      <c r="F20" s="1">
        <f t="shared" si="1"/>
        <v>2.5484955566798675</v>
      </c>
      <c r="H20" s="9" t="s">
        <v>34</v>
      </c>
      <c r="I20" s="9">
        <v>3000</v>
      </c>
      <c r="J20" s="9"/>
      <c r="K20" s="1">
        <f t="shared" si="4"/>
        <v>417.13699447189992</v>
      </c>
      <c r="L20" s="1">
        <f t="shared" si="2"/>
        <v>417.13699447189992</v>
      </c>
      <c r="M20" s="1">
        <f t="shared" si="5"/>
        <v>-0.91490990484808221</v>
      </c>
      <c r="N20" s="29">
        <f t="shared" si="6"/>
        <v>2.5340126103584599</v>
      </c>
    </row>
    <row r="21" spans="1:14" ht="15" x14ac:dyDescent="0.2">
      <c r="A21" s="21">
        <v>-81</v>
      </c>
      <c r="B21" s="22">
        <v>237.12</v>
      </c>
      <c r="C21" s="23">
        <v>2.6200207035175915</v>
      </c>
      <c r="D21" s="1">
        <f t="shared" si="3"/>
        <v>2.5484955566798675</v>
      </c>
      <c r="E21" s="1">
        <f t="shared" si="0"/>
        <v>2.6010294829679124</v>
      </c>
      <c r="F21" s="1">
        <f t="shared" si="1"/>
        <v>2.6010294829679124</v>
      </c>
      <c r="H21" s="9" t="s">
        <v>38</v>
      </c>
      <c r="I21" s="9">
        <v>1.4</v>
      </c>
      <c r="J21" s="9"/>
      <c r="K21" s="1">
        <f t="shared" si="4"/>
        <v>419.35137601168833</v>
      </c>
      <c r="L21" s="1">
        <f t="shared" si="2"/>
        <v>419.35137601168833</v>
      </c>
      <c r="M21" s="1">
        <f t="shared" si="5"/>
        <v>-0.93897164335140959</v>
      </c>
      <c r="N21" s="29">
        <f t="shared" si="6"/>
        <v>2.5854507602598829</v>
      </c>
    </row>
    <row r="22" spans="1:14" ht="15" x14ac:dyDescent="0.2">
      <c r="A22" s="21">
        <v>-80</v>
      </c>
      <c r="B22" s="22">
        <v>233.51</v>
      </c>
      <c r="C22" s="23">
        <v>2.5844431658291493</v>
      </c>
      <c r="D22" s="1">
        <f t="shared" si="3"/>
        <v>2.6010294829679124</v>
      </c>
      <c r="E22" s="1">
        <f t="shared" si="0"/>
        <v>2.6554904061269999</v>
      </c>
      <c r="F22" s="1">
        <f t="shared" si="1"/>
        <v>2.6554904061269999</v>
      </c>
      <c r="H22" s="9" t="s">
        <v>39</v>
      </c>
      <c r="I22" s="11">
        <f>SUM(I98:I150)</f>
        <v>1115.9573329744489</v>
      </c>
      <c r="J22" s="9" t="s">
        <v>32</v>
      </c>
      <c r="K22" s="1">
        <f t="shared" si="4"/>
        <v>421.61381375135829</v>
      </c>
      <c r="L22" s="1">
        <f t="shared" si="2"/>
        <v>421.61381375135829</v>
      </c>
      <c r="M22" s="1">
        <f t="shared" si="5"/>
        <v>-0.95863203661185448</v>
      </c>
      <c r="N22" s="29">
        <f t="shared" si="6"/>
        <v>2.6387464700777219</v>
      </c>
    </row>
    <row r="23" spans="1:14" ht="15" x14ac:dyDescent="0.2">
      <c r="A23" s="21">
        <v>-79</v>
      </c>
      <c r="B23" s="22">
        <v>229.9</v>
      </c>
      <c r="C23" s="23">
        <v>2.7427006030150789</v>
      </c>
      <c r="D23" s="1">
        <f t="shared" si="3"/>
        <v>2.6554904061269999</v>
      </c>
      <c r="E23" s="1">
        <f t="shared" si="0"/>
        <v>2.712299783477746</v>
      </c>
      <c r="F23" s="1">
        <f t="shared" si="1"/>
        <v>2.712299783477746</v>
      </c>
      <c r="K23" s="1">
        <f t="shared" si="4"/>
        <v>423.97599850784223</v>
      </c>
      <c r="L23" s="1">
        <f t="shared" si="2"/>
        <v>423.97599850784223</v>
      </c>
      <c r="M23" s="1">
        <f t="shared" si="5"/>
        <v>-0.97914022183545923</v>
      </c>
      <c r="N23" s="29">
        <f t="shared" si="6"/>
        <v>2.6939971197471126</v>
      </c>
    </row>
    <row r="24" spans="1:14" ht="15" x14ac:dyDescent="0.2">
      <c r="A24" s="21">
        <v>-78</v>
      </c>
      <c r="B24" s="22">
        <v>226.27</v>
      </c>
      <c r="C24" s="23">
        <v>2.6733882914572904</v>
      </c>
      <c r="D24" s="1">
        <f t="shared" si="3"/>
        <v>2.712299783477746</v>
      </c>
      <c r="E24" s="1">
        <f t="shared" si="0"/>
        <v>2.7711075284239817</v>
      </c>
      <c r="F24" s="1">
        <f t="shared" si="1"/>
        <v>2.7711075284239817</v>
      </c>
      <c r="K24" s="1">
        <f t="shared" si="4"/>
        <v>426.32908902079788</v>
      </c>
      <c r="L24" s="1">
        <f t="shared" si="2"/>
        <v>426.32908902079788</v>
      </c>
      <c r="M24" s="1">
        <f t="shared" si="5"/>
        <v>-1.0059120328179028</v>
      </c>
      <c r="N24" s="29">
        <f t="shared" si="6"/>
        <v>2.7516302780535478</v>
      </c>
    </row>
    <row r="25" spans="1:14" ht="15" x14ac:dyDescent="0.2">
      <c r="A25" s="21">
        <v>-77</v>
      </c>
      <c r="B25" s="22">
        <v>222.65</v>
      </c>
      <c r="C25" s="23">
        <v>2.8580254773869398</v>
      </c>
      <c r="D25" s="1">
        <f t="shared" si="3"/>
        <v>2.7711075284239817</v>
      </c>
      <c r="E25" s="1">
        <f t="shared" si="0"/>
        <v>2.8323580162204514</v>
      </c>
      <c r="F25" s="1">
        <f t="shared" si="1"/>
        <v>2.8323580162204514</v>
      </c>
      <c r="K25" s="1">
        <f t="shared" si="4"/>
        <v>428.78092696180983</v>
      </c>
      <c r="L25" s="1">
        <f t="shared" si="2"/>
        <v>428.78092696180983</v>
      </c>
      <c r="M25" s="1">
        <f t="shared" si="5"/>
        <v>-1.0253136018718021</v>
      </c>
      <c r="N25" s="29">
        <f t="shared" si="6"/>
        <v>2.8112907818680002</v>
      </c>
    </row>
    <row r="26" spans="1:14" ht="15" x14ac:dyDescent="0.2">
      <c r="A26" s="21">
        <v>-76</v>
      </c>
      <c r="B26" s="22">
        <v>219.02</v>
      </c>
      <c r="C26" s="23">
        <v>2.7966787437185974</v>
      </c>
      <c r="D26" s="1">
        <f t="shared" si="3"/>
        <v>2.8323580162204514</v>
      </c>
      <c r="E26" s="1">
        <f t="shared" si="0"/>
        <v>2.8961991578294559</v>
      </c>
      <c r="F26" s="1">
        <f t="shared" si="1"/>
        <v>2.8961991578294559</v>
      </c>
      <c r="K26" s="1">
        <f t="shared" si="4"/>
        <v>431.29736877166783</v>
      </c>
      <c r="L26" s="1">
        <f t="shared" si="2"/>
        <v>431.29736877166783</v>
      </c>
      <c r="M26" s="1">
        <f t="shared" si="5"/>
        <v>-1.0513202942920976</v>
      </c>
      <c r="N26" s="29">
        <f t="shared" si="6"/>
        <v>2.8734294502382838</v>
      </c>
    </row>
    <row r="27" spans="1:14" ht="15" x14ac:dyDescent="0.2">
      <c r="A27" s="21">
        <v>-75</v>
      </c>
      <c r="B27" s="22">
        <v>215.38</v>
      </c>
      <c r="C27" s="23">
        <v>2.9684488442211063</v>
      </c>
      <c r="D27" s="1">
        <f t="shared" si="3"/>
        <v>2.8961991578294559</v>
      </c>
      <c r="E27" s="1">
        <f t="shared" si="0"/>
        <v>2.9624185686201416</v>
      </c>
      <c r="F27" s="1">
        <f t="shared" si="1"/>
        <v>2.9624185686201416</v>
      </c>
      <c r="K27" s="1">
        <f t="shared" si="4"/>
        <v>433.826827530809</v>
      </c>
      <c r="L27" s="1">
        <f t="shared" si="2"/>
        <v>433.826827530809</v>
      </c>
      <c r="M27" s="1">
        <f t="shared" si="5"/>
        <v>-1.0783203589777353</v>
      </c>
      <c r="N27" s="29">
        <f t="shared" si="6"/>
        <v>2.9381963389527748</v>
      </c>
    </row>
    <row r="28" spans="1:14" ht="15" x14ac:dyDescent="0.2">
      <c r="A28" s="21">
        <v>-74</v>
      </c>
      <c r="B28" s="22">
        <v>211.75</v>
      </c>
      <c r="C28" s="23">
        <v>2.9107825125628177</v>
      </c>
      <c r="D28" s="1">
        <f t="shared" si="3"/>
        <v>2.9624185686201416</v>
      </c>
      <c r="E28" s="1">
        <f t="shared" si="0"/>
        <v>3.0313367985116497</v>
      </c>
      <c r="F28" s="1">
        <f t="shared" si="1"/>
        <v>3.0313367985116497</v>
      </c>
      <c r="K28" s="1">
        <f t="shared" si="4"/>
        <v>436.4376631178306</v>
      </c>
      <c r="L28" s="1">
        <f t="shared" si="2"/>
        <v>436.4376631178306</v>
      </c>
      <c r="M28" s="1">
        <f t="shared" si="5"/>
        <v>-1.1003752578597261</v>
      </c>
      <c r="N28" s="29">
        <f t="shared" si="6"/>
        <v>3.0053759836352971</v>
      </c>
    </row>
    <row r="29" spans="1:14" ht="15" x14ac:dyDescent="0.2">
      <c r="A29" s="21">
        <v>-73</v>
      </c>
      <c r="B29" s="22">
        <v>208.12</v>
      </c>
      <c r="C29" s="23">
        <v>3.0819405527638182</v>
      </c>
      <c r="D29" s="1">
        <f t="shared" si="3"/>
        <v>3.0313367985116497</v>
      </c>
      <c r="E29" s="1">
        <f t="shared" si="0"/>
        <v>3.103113844028254</v>
      </c>
      <c r="F29" s="1">
        <f t="shared" si="1"/>
        <v>3.103113844028254</v>
      </c>
      <c r="K29" s="1">
        <f t="shared" si="4"/>
        <v>439.11284078513671</v>
      </c>
      <c r="L29" s="1">
        <f t="shared" si="2"/>
        <v>439.11284078513671</v>
      </c>
      <c r="M29" s="1">
        <f t="shared" si="5"/>
        <v>-1.1264303253822532</v>
      </c>
      <c r="N29" s="29">
        <f t="shared" si="6"/>
        <v>3.0752935824326446</v>
      </c>
    </row>
    <row r="30" spans="1:14" ht="15" x14ac:dyDescent="0.2">
      <c r="A30" s="21">
        <v>-72</v>
      </c>
      <c r="B30" s="22">
        <v>204.49</v>
      </c>
      <c r="C30" s="23">
        <v>3.074582361809044</v>
      </c>
      <c r="D30" s="1">
        <f t="shared" si="3"/>
        <v>3.103113844028254</v>
      </c>
      <c r="E30" s="1">
        <f t="shared" si="0"/>
        <v>3.1779222587680529</v>
      </c>
      <c r="F30" s="1">
        <f t="shared" si="1"/>
        <v>3.1779222587680529</v>
      </c>
      <c r="K30" s="1">
        <f t="shared" si="4"/>
        <v>441.85518427318777</v>
      </c>
      <c r="L30" s="1">
        <f t="shared" si="2"/>
        <v>441.85518427318777</v>
      </c>
      <c r="M30" s="1">
        <f t="shared" si="5"/>
        <v>-1.1535857799328004</v>
      </c>
      <c r="N30" s="29">
        <f t="shared" si="6"/>
        <v>3.1481114519453848</v>
      </c>
    </row>
    <row r="31" spans="1:14" ht="15" x14ac:dyDescent="0.2">
      <c r="A31" s="21">
        <v>-71</v>
      </c>
      <c r="B31" s="22">
        <v>200.86</v>
      </c>
      <c r="C31" s="23">
        <v>3.2279294974874375</v>
      </c>
      <c r="D31" s="1">
        <f t="shared" si="3"/>
        <v>3.1779222587680529</v>
      </c>
      <c r="E31" s="1">
        <f t="shared" si="0"/>
        <v>3.2557288403848959</v>
      </c>
      <c r="F31" s="1">
        <f t="shared" si="1"/>
        <v>3.2557288403848959</v>
      </c>
      <c r="K31" s="1">
        <f t="shared" si="4"/>
        <v>444.63771350313408</v>
      </c>
      <c r="L31" s="1">
        <f t="shared" si="2"/>
        <v>444.63771350313408</v>
      </c>
      <c r="M31" s="1">
        <f t="shared" si="5"/>
        <v>-1.1818295690597143</v>
      </c>
      <c r="N31" s="29">
        <f t="shared" si="6"/>
        <v>3.2240046479354243</v>
      </c>
    </row>
    <row r="32" spans="1:14" ht="15" x14ac:dyDescent="0.2">
      <c r="A32" s="21">
        <v>-70</v>
      </c>
      <c r="B32" s="22">
        <v>197.24</v>
      </c>
      <c r="C32" s="23">
        <v>3.2242518592964813</v>
      </c>
      <c r="D32" s="1">
        <f t="shared" si="3"/>
        <v>3.2557288403848959</v>
      </c>
      <c r="E32" s="1">
        <f t="shared" si="0"/>
        <v>3.3369352641231429</v>
      </c>
      <c r="F32" s="1">
        <f t="shared" si="1"/>
        <v>3.3369352641231429</v>
      </c>
      <c r="K32" s="1">
        <f t="shared" si="4"/>
        <v>447.51478330223438</v>
      </c>
      <c r="L32" s="1">
        <f t="shared" si="2"/>
        <v>447.51478330223438</v>
      </c>
      <c r="M32" s="1">
        <f t="shared" si="5"/>
        <v>-1.2079705656125852</v>
      </c>
      <c r="N32" s="29">
        <f t="shared" si="6"/>
        <v>3.3029394865963022</v>
      </c>
    </row>
    <row r="33" spans="1:14" ht="15" x14ac:dyDescent="0.2">
      <c r="A33" s="21">
        <v>-69</v>
      </c>
      <c r="B33" s="22">
        <v>193.62</v>
      </c>
      <c r="C33" s="23">
        <v>3.3825191959798975</v>
      </c>
      <c r="D33" s="1">
        <f t="shared" si="3"/>
        <v>3.3369352641231429</v>
      </c>
      <c r="E33" s="1">
        <f t="shared" si="0"/>
        <v>3.4212789176129137</v>
      </c>
      <c r="F33" s="1">
        <f t="shared" si="1"/>
        <v>3.4212789176129137</v>
      </c>
      <c r="K33" s="1">
        <f t="shared" si="4"/>
        <v>450.40510897236294</v>
      </c>
      <c r="L33" s="1">
        <f t="shared" si="2"/>
        <v>450.40510897236294</v>
      </c>
      <c r="M33" s="1">
        <f t="shared" si="5"/>
        <v>-1.2385029681758732</v>
      </c>
      <c r="N33" s="29">
        <f t="shared" si="6"/>
        <v>3.3853234677814856</v>
      </c>
    </row>
    <row r="34" spans="1:14" ht="15" x14ac:dyDescent="0.2">
      <c r="A34" s="21">
        <v>-68</v>
      </c>
      <c r="B34" s="22">
        <v>190.02</v>
      </c>
      <c r="C34" s="23">
        <v>3.3641099974874367</v>
      </c>
      <c r="D34" s="1">
        <f t="shared" si="3"/>
        <v>3.4212789176129137</v>
      </c>
      <c r="E34" s="1">
        <f t="shared" si="0"/>
        <v>3.5094296313889592</v>
      </c>
      <c r="F34" s="1">
        <f t="shared" si="1"/>
        <v>3.5094296313889592</v>
      </c>
      <c r="K34" s="1">
        <f t="shared" si="4"/>
        <v>453.41978171453388</v>
      </c>
      <c r="L34" s="1">
        <f t="shared" si="2"/>
        <v>453.41978171453388</v>
      </c>
      <c r="M34" s="1">
        <f t="shared" si="5"/>
        <v>-1.2633946673000276</v>
      </c>
      <c r="N34" s="29">
        <f t="shared" si="6"/>
        <v>3.4708901710337829</v>
      </c>
    </row>
    <row r="35" spans="1:14" ht="15" x14ac:dyDescent="0.2">
      <c r="A35" s="21">
        <v>-67</v>
      </c>
      <c r="B35" s="22">
        <v>186.42</v>
      </c>
      <c r="C35" s="23">
        <v>3.5414086432160743</v>
      </c>
      <c r="D35" s="1">
        <f t="shared" si="3"/>
        <v>3.5094296313889592</v>
      </c>
      <c r="E35" s="1">
        <f t="shared" si="0"/>
        <v>3.6013758477226774</v>
      </c>
      <c r="F35" s="1">
        <f t="shared" si="1"/>
        <v>3.6013758477226774</v>
      </c>
      <c r="K35" s="1">
        <f t="shared" si="4"/>
        <v>456.48400266649963</v>
      </c>
      <c r="L35" s="1">
        <f t="shared" si="2"/>
        <v>456.48400266649963</v>
      </c>
      <c r="M35" s="1">
        <f t="shared" si="5"/>
        <v>-1.296495305180166</v>
      </c>
      <c r="N35" s="29">
        <f t="shared" si="6"/>
        <v>3.5603191399610994</v>
      </c>
    </row>
    <row r="36" spans="1:14" ht="15" x14ac:dyDescent="0.2">
      <c r="A36" s="21">
        <v>-66</v>
      </c>
      <c r="B36" s="22">
        <v>182.83</v>
      </c>
      <c r="C36" s="23">
        <v>3.5346633668341636</v>
      </c>
      <c r="D36" s="1">
        <f t="shared" si="3"/>
        <v>3.6013758477226774</v>
      </c>
      <c r="E36" s="1">
        <f t="shared" si="0"/>
        <v>3.6970783722592748</v>
      </c>
      <c r="F36" s="1">
        <f t="shared" si="1"/>
        <v>3.6970783722592748</v>
      </c>
      <c r="K36" s="1">
        <f t="shared" si="4"/>
        <v>459.59016601818155</v>
      </c>
      <c r="L36" s="1">
        <f t="shared" si="2"/>
        <v>459.59016601818155</v>
      </c>
      <c r="M36" s="1">
        <f t="shared" si="5"/>
        <v>-1.3272511356410739</v>
      </c>
      <c r="N36" s="29">
        <f t="shared" si="6"/>
        <v>3.6535986492386168</v>
      </c>
    </row>
    <row r="37" spans="1:14" ht="15" x14ac:dyDescent="0.2">
      <c r="A37" s="21">
        <v>-65</v>
      </c>
      <c r="B37" s="22">
        <v>179.26</v>
      </c>
      <c r="C37" s="23">
        <v>3.7131611557788884</v>
      </c>
      <c r="D37" s="1">
        <f t="shared" si="3"/>
        <v>3.6970783722592748</v>
      </c>
      <c r="E37" s="1">
        <f t="shared" si="0"/>
        <v>3.7970395931931145</v>
      </c>
      <c r="F37" s="1">
        <f t="shared" si="1"/>
        <v>3.7970395931931145</v>
      </c>
      <c r="K37" s="1">
        <f t="shared" si="4"/>
        <v>462.79976409552717</v>
      </c>
      <c r="L37" s="1">
        <f t="shared" si="2"/>
        <v>462.79976409552717</v>
      </c>
      <c r="M37" s="1">
        <f t="shared" si="5"/>
        <v>-1.35554313476995</v>
      </c>
      <c r="N37" s="29">
        <f t="shared" si="6"/>
        <v>3.7506889361623612</v>
      </c>
    </row>
    <row r="38" spans="1:14" ht="15" x14ac:dyDescent="0.2">
      <c r="A38" s="21">
        <v>-64</v>
      </c>
      <c r="B38" s="22">
        <v>175.7</v>
      </c>
      <c r="C38" s="23">
        <v>3.7346293467336626</v>
      </c>
      <c r="D38" s="1">
        <f t="shared" si="3"/>
        <v>3.7970395931931145</v>
      </c>
      <c r="E38" s="1">
        <f t="shared" si="0"/>
        <v>3.9012310373109611</v>
      </c>
      <c r="F38" s="1">
        <f t="shared" si="1"/>
        <v>3.9012310373109611</v>
      </c>
      <c r="K38" s="1">
        <f t="shared" si="4"/>
        <v>466.05593545256369</v>
      </c>
      <c r="L38" s="1">
        <f t="shared" si="2"/>
        <v>466.05593545256369</v>
      </c>
      <c r="M38" s="1">
        <f t="shared" si="5"/>
        <v>-1.3888382492827021</v>
      </c>
      <c r="N38" s="29">
        <f t="shared" si="6"/>
        <v>3.8520996739533264</v>
      </c>
    </row>
    <row r="39" spans="1:14" ht="15" x14ac:dyDescent="0.2">
      <c r="A39" s="21">
        <v>-63</v>
      </c>
      <c r="B39" s="22">
        <v>172.16</v>
      </c>
      <c r="C39" s="23">
        <v>3.910046331658287</v>
      </c>
      <c r="D39" s="1">
        <f t="shared" si="3"/>
        <v>3.9012310373109611</v>
      </c>
      <c r="E39" s="1">
        <f t="shared" si="0"/>
        <v>4.0102203018973599</v>
      </c>
      <c r="F39" s="1">
        <f t="shared" si="1"/>
        <v>4.0102203018973599</v>
      </c>
      <c r="K39" s="1">
        <f t="shared" si="4"/>
        <v>469.42379095109396</v>
      </c>
      <c r="L39" s="1">
        <f t="shared" si="2"/>
        <v>469.42379095109396</v>
      </c>
      <c r="M39" s="1">
        <f t="shared" si="5"/>
        <v>-1.4196179868716585</v>
      </c>
      <c r="N39" s="29">
        <f t="shared" si="6"/>
        <v>3.9578019765141392</v>
      </c>
    </row>
    <row r="40" spans="1:14" ht="15" x14ac:dyDescent="0.2">
      <c r="A40" s="21">
        <v>-62</v>
      </c>
      <c r="B40" s="22">
        <v>168.63</v>
      </c>
      <c r="C40" s="23">
        <v>3.9830366331658249</v>
      </c>
      <c r="D40" s="1">
        <f t="shared" si="3"/>
        <v>4.0102203018973599</v>
      </c>
      <c r="E40" s="1">
        <f t="shared" si="0"/>
        <v>4.1239937096303541</v>
      </c>
      <c r="F40" s="1">
        <f t="shared" si="1"/>
        <v>4.1239937096303541</v>
      </c>
      <c r="K40" s="1">
        <f t="shared" si="4"/>
        <v>472.84352390704561</v>
      </c>
      <c r="L40" s="1">
        <f t="shared" si="2"/>
        <v>472.84352390704561</v>
      </c>
      <c r="M40" s="1">
        <f t="shared" si="5"/>
        <v>-1.4557697794995212</v>
      </c>
      <c r="N40" s="29">
        <f t="shared" si="6"/>
        <v>4.0683716717394187</v>
      </c>
    </row>
    <row r="41" spans="1:14" ht="15" x14ac:dyDescent="0.2">
      <c r="A41" s="21">
        <v>-61</v>
      </c>
      <c r="B41" s="22">
        <v>165.12</v>
      </c>
      <c r="C41" s="23">
        <v>4.1437611557788898</v>
      </c>
      <c r="D41" s="1">
        <f t="shared" si="3"/>
        <v>4.1239937096303541</v>
      </c>
      <c r="E41" s="1">
        <f t="shared" si="0"/>
        <v>4.2428467403235972</v>
      </c>
      <c r="F41" s="1">
        <f t="shared" si="1"/>
        <v>4.2428467403235972</v>
      </c>
      <c r="K41" s="1">
        <f t="shared" si="4"/>
        <v>476.34502697167375</v>
      </c>
      <c r="L41" s="1">
        <f t="shared" si="2"/>
        <v>476.34502697167375</v>
      </c>
      <c r="M41" s="1">
        <f t="shared" si="5"/>
        <v>-1.4892392058535822</v>
      </c>
      <c r="N41" s="29">
        <f t="shared" si="6"/>
        <v>4.1837948839752084</v>
      </c>
    </row>
    <row r="42" spans="1:14" ht="15" x14ac:dyDescent="0.2">
      <c r="A42" s="21">
        <v>-60</v>
      </c>
      <c r="B42" s="22">
        <v>161.63</v>
      </c>
      <c r="C42" s="23">
        <v>4.2198311055276365</v>
      </c>
      <c r="D42" s="1">
        <f t="shared" si="3"/>
        <v>4.2428467403235972</v>
      </c>
      <c r="E42" s="1">
        <f t="shared" si="0"/>
        <v>4.3670987822435388</v>
      </c>
      <c r="F42" s="1">
        <f t="shared" si="1"/>
        <v>4.3670987822435388</v>
      </c>
      <c r="K42" s="1">
        <f t="shared" si="4"/>
        <v>479.93188030450591</v>
      </c>
      <c r="L42" s="1">
        <f t="shared" si="2"/>
        <v>479.93188030450591</v>
      </c>
      <c r="M42" s="1">
        <f t="shared" si="5"/>
        <v>-1.5241174750029989</v>
      </c>
      <c r="N42" s="29">
        <f t="shared" si="6"/>
        <v>4.3043713777264339</v>
      </c>
    </row>
    <row r="43" spans="1:14" ht="15" x14ac:dyDescent="0.2">
      <c r="A43" s="21">
        <v>-59</v>
      </c>
      <c r="B43" s="22">
        <v>158.16</v>
      </c>
      <c r="C43" s="23">
        <v>4.3682772361809068</v>
      </c>
      <c r="D43" s="1">
        <f t="shared" si="3"/>
        <v>4.3670987822435388</v>
      </c>
      <c r="E43" s="1">
        <f t="shared" si="0"/>
        <v>4.4967089740978068</v>
      </c>
      <c r="F43" s="1">
        <f t="shared" si="1"/>
        <v>4.4967089740978068</v>
      </c>
      <c r="K43" s="1">
        <f t="shared" si="4"/>
        <v>483.56632385759349</v>
      </c>
      <c r="L43" s="1">
        <f t="shared" si="2"/>
        <v>483.56632385759349</v>
      </c>
      <c r="M43" s="1">
        <f t="shared" si="5"/>
        <v>-1.5603580140119355</v>
      </c>
      <c r="N43" s="29">
        <f t="shared" si="6"/>
        <v>4.4304251726423143</v>
      </c>
    </row>
    <row r="44" spans="1:14" ht="15" x14ac:dyDescent="0.2">
      <c r="A44" s="21">
        <v>-58</v>
      </c>
      <c r="B44" s="22">
        <v>154.72</v>
      </c>
      <c r="C44" s="23">
        <v>4.4492450753768864</v>
      </c>
      <c r="D44" s="1">
        <f t="shared" si="3"/>
        <v>4.4967089740978068</v>
      </c>
      <c r="E44" s="1">
        <f t="shared" si="0"/>
        <v>4.6323972405316445</v>
      </c>
      <c r="F44" s="1">
        <f t="shared" si="1"/>
        <v>4.6323972405316445</v>
      </c>
      <c r="K44" s="1">
        <f t="shared" si="4"/>
        <v>487.32294723557243</v>
      </c>
      <c r="L44" s="1">
        <f t="shared" si="2"/>
        <v>487.32294723557243</v>
      </c>
      <c r="M44" s="1">
        <f t="shared" si="5"/>
        <v>-1.5935446507428765</v>
      </c>
      <c r="N44" s="29">
        <f t="shared" si="6"/>
        <v>4.5619148149093816</v>
      </c>
    </row>
    <row r="45" spans="1:14" ht="15" x14ac:dyDescent="0.2">
      <c r="A45" s="21">
        <v>-57</v>
      </c>
      <c r="B45" s="22">
        <v>151.30000000000001</v>
      </c>
      <c r="C45" s="23">
        <v>4.6302151758793997</v>
      </c>
      <c r="D45" s="1">
        <f t="shared" si="3"/>
        <v>4.6323972405316445</v>
      </c>
      <c r="E45" s="1">
        <f t="shared" si="0"/>
        <v>4.7745659561826939</v>
      </c>
      <c r="F45" s="1">
        <f t="shared" si="1"/>
        <v>4.7745659561826939</v>
      </c>
      <c r="K45" s="1">
        <f t="shared" si="4"/>
        <v>491.17633725652917</v>
      </c>
      <c r="L45" s="1">
        <f t="shared" si="2"/>
        <v>491.17633725652917</v>
      </c>
      <c r="M45" s="1">
        <f t="shared" si="5"/>
        <v>-1.6329015570144771</v>
      </c>
      <c r="N45" s="29">
        <f t="shared" si="6"/>
        <v>4.6995706686503027</v>
      </c>
    </row>
    <row r="46" spans="1:14" ht="15" x14ac:dyDescent="0.2">
      <c r="A46" s="21">
        <v>-56</v>
      </c>
      <c r="B46" s="22">
        <v>147.9</v>
      </c>
      <c r="C46" s="23">
        <v>4.7191703492462338</v>
      </c>
      <c r="D46" s="1">
        <f t="shared" si="3"/>
        <v>4.7745659561826939</v>
      </c>
      <c r="E46" s="1">
        <f t="shared" si="0"/>
        <v>4.9231993883278724</v>
      </c>
      <c r="F46" s="1">
        <f t="shared" si="1"/>
        <v>4.9231993883278724</v>
      </c>
      <c r="K46" s="1">
        <f t="shared" si="4"/>
        <v>495.0855035161091</v>
      </c>
      <c r="L46" s="1">
        <f t="shared" si="2"/>
        <v>495.0855035161091</v>
      </c>
      <c r="M46" s="1">
        <f t="shared" si="5"/>
        <v>-1.6738877920314772</v>
      </c>
      <c r="N46" s="29">
        <f t="shared" si="6"/>
        <v>4.8438009432535827</v>
      </c>
    </row>
    <row r="47" spans="1:14" ht="15" x14ac:dyDescent="0.2">
      <c r="A47" s="21">
        <v>-55</v>
      </c>
      <c r="B47" s="22">
        <v>144.53</v>
      </c>
      <c r="C47" s="23">
        <v>4.8731360301507562</v>
      </c>
      <c r="D47" s="1">
        <f t="shared" si="3"/>
        <v>4.9231993883278724</v>
      </c>
      <c r="E47" s="1">
        <f t="shared" si="0"/>
        <v>5.0786973215347153</v>
      </c>
      <c r="F47" s="1">
        <f t="shared" si="1"/>
        <v>5.0786973215347153</v>
      </c>
      <c r="K47" s="1">
        <f t="shared" si="4"/>
        <v>499.08549082016259</v>
      </c>
      <c r="L47" s="1">
        <f t="shared" si="2"/>
        <v>499.08549082016259</v>
      </c>
      <c r="M47" s="1">
        <f t="shared" si="5"/>
        <v>-1.7115209973572076</v>
      </c>
      <c r="N47" s="29">
        <f t="shared" si="6"/>
        <v>4.9945896778591976</v>
      </c>
    </row>
    <row r="48" spans="1:14" ht="15" x14ac:dyDescent="0.2">
      <c r="A48" s="21">
        <v>-54</v>
      </c>
      <c r="B48" s="22">
        <v>141.19</v>
      </c>
      <c r="C48" s="23">
        <v>4.9909058291457313</v>
      </c>
      <c r="D48" s="1">
        <f t="shared" si="3"/>
        <v>5.0786973215347153</v>
      </c>
      <c r="E48" s="1">
        <f t="shared" si="0"/>
        <v>5.2409857910930766</v>
      </c>
      <c r="F48" s="1">
        <f t="shared" si="1"/>
        <v>5.2409857910930766</v>
      </c>
      <c r="K48" s="1">
        <f t="shared" si="4"/>
        <v>503.13152684503183</v>
      </c>
      <c r="L48" s="1">
        <f t="shared" si="2"/>
        <v>503.13152684503183</v>
      </c>
      <c r="M48" s="1">
        <f t="shared" si="5"/>
        <v>-1.7504892542250905</v>
      </c>
      <c r="N48" s="29">
        <f t="shared" si="6"/>
        <v>5.1523424542274769</v>
      </c>
    </row>
    <row r="49" spans="1:14" ht="15" x14ac:dyDescent="0.2">
      <c r="A49" s="21">
        <v>-53</v>
      </c>
      <c r="B49" s="22">
        <v>137.88999999999999</v>
      </c>
      <c r="C49" s="23">
        <v>5.1767634673366842</v>
      </c>
      <c r="D49" s="1">
        <f t="shared" si="3"/>
        <v>5.2409857910930766</v>
      </c>
      <c r="E49" s="1">
        <f t="shared" si="0"/>
        <v>5.4115132637655874</v>
      </c>
      <c r="F49" s="1">
        <f t="shared" si="1"/>
        <v>5.4115132637655874</v>
      </c>
      <c r="K49" s="1">
        <f t="shared" si="4"/>
        <v>507.35986596310511</v>
      </c>
      <c r="L49" s="1">
        <f t="shared" si="2"/>
        <v>507.35986596310511</v>
      </c>
      <c r="M49" s="1">
        <f t="shared" si="5"/>
        <v>-1.7857993770426432</v>
      </c>
      <c r="N49" s="29">
        <f t="shared" si="6"/>
        <v>5.3169842351014092</v>
      </c>
    </row>
    <row r="50" spans="1:14" ht="15" x14ac:dyDescent="0.2">
      <c r="A50" s="21">
        <v>-52</v>
      </c>
      <c r="B50" s="22">
        <v>134.61000000000001</v>
      </c>
      <c r="C50" s="23">
        <v>5.3000587437185915</v>
      </c>
      <c r="D50" s="1">
        <f t="shared" si="3"/>
        <v>5.4115132637655874</v>
      </c>
      <c r="E50" s="1">
        <f t="shared" si="0"/>
        <v>5.5897401924432968</v>
      </c>
      <c r="F50" s="1">
        <f t="shared" si="1"/>
        <v>5.5897401924432968</v>
      </c>
      <c r="K50" s="1">
        <f t="shared" si="4"/>
        <v>511.60356013696281</v>
      </c>
      <c r="L50" s="1">
        <f t="shared" si="2"/>
        <v>511.60356013696281</v>
      </c>
      <c r="M50" s="1">
        <f t="shared" si="5"/>
        <v>-1.8334347831213913</v>
      </c>
      <c r="N50" s="29">
        <f t="shared" si="6"/>
        <v>5.4899844911586433</v>
      </c>
    </row>
    <row r="51" spans="1:14" ht="15" x14ac:dyDescent="0.2">
      <c r="A51" s="21">
        <v>-51</v>
      </c>
      <c r="B51" s="22">
        <v>131.37</v>
      </c>
      <c r="C51" s="23">
        <v>5.5190479195979902</v>
      </c>
      <c r="D51" s="1">
        <f t="shared" si="3"/>
        <v>5.5897401924432968</v>
      </c>
      <c r="E51" s="1">
        <f t="shared" si="0"/>
        <v>5.7767123858170581</v>
      </c>
      <c r="F51" s="1">
        <f t="shared" si="1"/>
        <v>5.7767123858170581</v>
      </c>
      <c r="K51" s="1">
        <f t="shared" si="4"/>
        <v>515.99032222594337</v>
      </c>
      <c r="L51" s="1">
        <f t="shared" si="2"/>
        <v>515.99032222594337</v>
      </c>
      <c r="M51" s="1">
        <f t="shared" si="5"/>
        <v>-1.8716548130047286</v>
      </c>
      <c r="N51" s="29">
        <f t="shared" si="6"/>
        <v>5.6707958514299106</v>
      </c>
    </row>
    <row r="52" spans="1:14" ht="15" x14ac:dyDescent="0.2">
      <c r="A52" s="21">
        <v>-50</v>
      </c>
      <c r="B52" s="22">
        <v>128.16</v>
      </c>
      <c r="C52" s="23">
        <v>5.6460251030150763</v>
      </c>
      <c r="D52" s="1">
        <f t="shared" si="3"/>
        <v>5.7767123858170581</v>
      </c>
      <c r="E52" s="1">
        <f t="shared" si="0"/>
        <v>5.9723804061968941</v>
      </c>
      <c r="F52" s="1">
        <f t="shared" si="1"/>
        <v>5.9723804061968941</v>
      </c>
      <c r="K52" s="1">
        <f t="shared" si="4"/>
        <v>520.43269442306678</v>
      </c>
      <c r="L52" s="1">
        <f t="shared" si="2"/>
        <v>520.43269442306678</v>
      </c>
      <c r="M52" s="1">
        <f t="shared" si="5"/>
        <v>-1.9171341103892139</v>
      </c>
      <c r="N52" s="29">
        <f t="shared" si="6"/>
        <v>5.8604792896601987</v>
      </c>
    </row>
    <row r="53" spans="1:14" ht="15" x14ac:dyDescent="0.2">
      <c r="A53" s="21">
        <v>-49</v>
      </c>
      <c r="B53" s="22">
        <v>124.99</v>
      </c>
      <c r="C53" s="23">
        <v>5.8564269396984923</v>
      </c>
      <c r="D53" s="1">
        <f t="shared" si="3"/>
        <v>5.9723804061968941</v>
      </c>
      <c r="E53" s="1">
        <f t="shared" si="0"/>
        <v>6.1779389017635129</v>
      </c>
      <c r="F53" s="1">
        <f t="shared" si="1"/>
        <v>6.1779389017635129</v>
      </c>
      <c r="K53" s="1">
        <f t="shared" si="4"/>
        <v>525.02923663585727</v>
      </c>
      <c r="L53" s="1">
        <f t="shared" si="2"/>
        <v>525.02923663585727</v>
      </c>
      <c r="M53" s="1">
        <f t="shared" si="5"/>
        <v>-1.9584066318590243</v>
      </c>
      <c r="N53" s="29">
        <f t="shared" si="6"/>
        <v>6.0589846512738781</v>
      </c>
    </row>
    <row r="54" spans="1:14" ht="15" x14ac:dyDescent="0.2">
      <c r="A54" s="21">
        <v>-48</v>
      </c>
      <c r="B54" s="22">
        <v>121.85</v>
      </c>
      <c r="C54" s="23">
        <v>6.0140746356783925</v>
      </c>
      <c r="D54" s="1">
        <f t="shared" si="3"/>
        <v>6.1779389017635129</v>
      </c>
      <c r="E54" s="1">
        <f t="shared" si="0"/>
        <v>6.392639548208578</v>
      </c>
      <c r="F54" s="1">
        <f t="shared" si="1"/>
        <v>6.392639548208578</v>
      </c>
      <c r="K54" s="1">
        <f t="shared" si="4"/>
        <v>529.62729859191859</v>
      </c>
      <c r="L54" s="1">
        <f t="shared" si="2"/>
        <v>529.62729859191859</v>
      </c>
      <c r="M54" s="1">
        <f t="shared" si="5"/>
        <v>-2.0072888181375026</v>
      </c>
      <c r="N54" s="29">
        <f t="shared" si="6"/>
        <v>6.2675239077962521</v>
      </c>
    </row>
    <row r="55" spans="1:14" ht="15" x14ac:dyDescent="0.2">
      <c r="A55" s="21">
        <v>-47</v>
      </c>
      <c r="B55" s="22">
        <v>118.76</v>
      </c>
      <c r="C55" s="23">
        <v>6.2594421658291459</v>
      </c>
      <c r="D55" s="1">
        <f t="shared" si="3"/>
        <v>6.392639548208578</v>
      </c>
      <c r="E55" s="1">
        <f t="shared" si="0"/>
        <v>6.6184790897985417</v>
      </c>
      <c r="F55" s="1">
        <f t="shared" si="1"/>
        <v>6.6184790897985417</v>
      </c>
      <c r="K55" s="1">
        <f t="shared" si="4"/>
        <v>534.43267285281877</v>
      </c>
      <c r="L55" s="1">
        <f t="shared" si="2"/>
        <v>534.43267285281877</v>
      </c>
      <c r="M55" s="1">
        <f t="shared" si="5"/>
        <v>-2.0451100387477399</v>
      </c>
      <c r="N55" s="29">
        <f t="shared" si="6"/>
        <v>6.4853378836239575</v>
      </c>
    </row>
    <row r="56" spans="1:14" ht="15" x14ac:dyDescent="0.2">
      <c r="A56" s="21">
        <v>-46</v>
      </c>
      <c r="B56" s="22">
        <v>115.7</v>
      </c>
      <c r="C56" s="23">
        <v>6.4146366809045228</v>
      </c>
      <c r="D56" s="1">
        <f t="shared" si="3"/>
        <v>6.6184790897985417</v>
      </c>
      <c r="E56" s="1">
        <f t="shared" si="0"/>
        <v>6.854629956172821</v>
      </c>
      <c r="F56" s="1">
        <f t="shared" si="1"/>
        <v>6.854629956172821</v>
      </c>
      <c r="K56" s="1">
        <f t="shared" si="4"/>
        <v>539.23985672834749</v>
      </c>
      <c r="L56" s="1">
        <f t="shared" si="2"/>
        <v>539.23985672834749</v>
      </c>
      <c r="M56" s="1">
        <f t="shared" si="5"/>
        <v>-2.0975167665888841</v>
      </c>
      <c r="N56" s="29">
        <f t="shared" si="6"/>
        <v>6.7144522773964166</v>
      </c>
    </row>
    <row r="57" spans="1:14" ht="15" x14ac:dyDescent="0.2">
      <c r="A57" s="21">
        <v>-45</v>
      </c>
      <c r="B57" s="22">
        <v>112.69</v>
      </c>
      <c r="C57" s="23">
        <v>6.6722722512562811</v>
      </c>
      <c r="D57" s="1">
        <f t="shared" si="3"/>
        <v>6.854629956172821</v>
      </c>
      <c r="E57" s="1">
        <f t="shared" si="0"/>
        <v>7.1025034921376458</v>
      </c>
      <c r="F57" s="1">
        <f t="shared" si="1"/>
        <v>7.1025034921376458</v>
      </c>
      <c r="K57" s="1">
        <f t="shared" si="4"/>
        <v>544.20364452322553</v>
      </c>
      <c r="L57" s="1">
        <f t="shared" si="2"/>
        <v>544.20364452322553</v>
      </c>
      <c r="M57" s="1">
        <f t="shared" si="5"/>
        <v>-2.1378535511334409</v>
      </c>
      <c r="N57" s="29">
        <f t="shared" si="6"/>
        <v>6.9540275183275142</v>
      </c>
    </row>
    <row r="58" spans="1:14" ht="15" x14ac:dyDescent="0.2">
      <c r="A58" s="21">
        <v>-44</v>
      </c>
      <c r="B58" s="22">
        <v>109.72</v>
      </c>
      <c r="C58" s="23">
        <v>6.8630467336683436</v>
      </c>
      <c r="D58" s="1">
        <f t="shared" si="3"/>
        <v>7.1025034921376458</v>
      </c>
      <c r="E58" s="1">
        <f t="shared" si="0"/>
        <v>7.3619320126790404</v>
      </c>
      <c r="F58" s="1">
        <f t="shared" si="1"/>
        <v>7.3619320126790404</v>
      </c>
      <c r="K58" s="1">
        <f t="shared" si="4"/>
        <v>549.21477541407523</v>
      </c>
      <c r="L58" s="1">
        <f t="shared" si="2"/>
        <v>549.21477541407523</v>
      </c>
      <c r="M58" s="1">
        <f t="shared" si="5"/>
        <v>-2.1864938077656704</v>
      </c>
      <c r="N58" s="29">
        <f t="shared" si="6"/>
        <v>7.2054954168407326</v>
      </c>
    </row>
    <row r="59" spans="1:14" ht="15" x14ac:dyDescent="0.2">
      <c r="A59" s="21">
        <v>-43</v>
      </c>
      <c r="B59" s="22">
        <v>106.8</v>
      </c>
      <c r="C59" s="23">
        <v>7.1642503015075372</v>
      </c>
      <c r="D59" s="1">
        <f t="shared" si="3"/>
        <v>7.3619320126790404</v>
      </c>
      <c r="E59" s="1">
        <f t="shared" si="0"/>
        <v>7.6345196085688132</v>
      </c>
      <c r="F59" s="1">
        <f t="shared" si="1"/>
        <v>7.6345196085688132</v>
      </c>
      <c r="K59" s="1">
        <f t="shared" si="4"/>
        <v>554.3927965459394</v>
      </c>
      <c r="L59" s="1">
        <f t="shared" si="2"/>
        <v>554.3927965459394</v>
      </c>
      <c r="M59" s="1">
        <f t="shared" si="5"/>
        <v>-2.229279725702098</v>
      </c>
      <c r="N59" s="29">
        <f t="shared" si="6"/>
        <v>7.4686858563566147</v>
      </c>
    </row>
    <row r="60" spans="1:14" ht="15" x14ac:dyDescent="0.2">
      <c r="A60" s="21">
        <v>-42</v>
      </c>
      <c r="B60" s="22">
        <v>103.92</v>
      </c>
      <c r="C60" s="23">
        <v>7.347047788944721</v>
      </c>
      <c r="D60" s="1">
        <f t="shared" si="3"/>
        <v>7.6345196085688132</v>
      </c>
      <c r="E60" s="1">
        <f t="shared" si="0"/>
        <v>7.9200818003886848</v>
      </c>
      <c r="F60" s="1">
        <f t="shared" si="1"/>
        <v>7.9200818003886848</v>
      </c>
      <c r="K60" s="1">
        <f t="shared" si="4"/>
        <v>559.62024369700816</v>
      </c>
      <c r="L60" s="1">
        <f t="shared" si="2"/>
        <v>559.62024369700816</v>
      </c>
      <c r="M60" s="1">
        <f t="shared" si="5"/>
        <v>-2.28098355851193</v>
      </c>
      <c r="N60" s="29">
        <f t="shared" si="6"/>
        <v>7.745226188233346</v>
      </c>
    </row>
    <row r="61" spans="1:14" ht="15" x14ac:dyDescent="0.2">
      <c r="A61" s="21">
        <v>-41</v>
      </c>
      <c r="B61" s="22">
        <v>101.09</v>
      </c>
      <c r="C61" s="23">
        <v>7.6801029145728625</v>
      </c>
      <c r="D61" s="1">
        <f t="shared" si="3"/>
        <v>7.9200818003886848</v>
      </c>
      <c r="E61" s="1">
        <f t="shared" si="0"/>
        <v>8.2204461699845446</v>
      </c>
      <c r="F61" s="1">
        <f t="shared" si="1"/>
        <v>8.2204461699845446</v>
      </c>
      <c r="K61" s="1">
        <f t="shared" si="4"/>
        <v>565.02569405511019</v>
      </c>
      <c r="L61" s="1">
        <f t="shared" si="2"/>
        <v>565.02569405511019</v>
      </c>
      <c r="M61" s="1">
        <f t="shared" si="5"/>
        <v>-2.3263862661056245</v>
      </c>
      <c r="N61" s="29">
        <f t="shared" si="6"/>
        <v>8.0349292579550049</v>
      </c>
    </row>
    <row r="62" spans="1:14" ht="15" x14ac:dyDescent="0.2">
      <c r="A62" s="21">
        <v>-40</v>
      </c>
      <c r="B62" s="22">
        <v>98.3</v>
      </c>
      <c r="C62" s="23">
        <v>7.9027757286432108</v>
      </c>
      <c r="D62" s="1">
        <f t="shared" si="3"/>
        <v>8.2204461699845446</v>
      </c>
      <c r="E62" s="1">
        <f t="shared" si="0"/>
        <v>8.5342204904296661</v>
      </c>
      <c r="F62" s="1">
        <f t="shared" si="1"/>
        <v>8.5342204904296661</v>
      </c>
      <c r="K62" s="1">
        <f t="shared" si="4"/>
        <v>570.40324567480206</v>
      </c>
      <c r="L62" s="1">
        <f t="shared" si="2"/>
        <v>570.40324567480206</v>
      </c>
      <c r="M62" s="1">
        <f t="shared" si="5"/>
        <v>-2.3810475168298928</v>
      </c>
      <c r="N62" s="29">
        <f t="shared" si="6"/>
        <v>8.339649148751402</v>
      </c>
    </row>
    <row r="63" spans="1:14" ht="15" x14ac:dyDescent="0.2">
      <c r="A63" s="21">
        <v>-39</v>
      </c>
      <c r="B63" s="22">
        <v>95.57</v>
      </c>
      <c r="C63" s="23">
        <v>8.2720683417085468</v>
      </c>
      <c r="D63" s="1">
        <f t="shared" si="3"/>
        <v>8.5342204904296661</v>
      </c>
      <c r="E63" s="1">
        <f t="shared" si="0"/>
        <v>8.8632469088766523</v>
      </c>
      <c r="F63" s="1">
        <f t="shared" si="1"/>
        <v>8.8632469088766523</v>
      </c>
      <c r="K63" s="1">
        <f t="shared" si="4"/>
        <v>575.9423909606636</v>
      </c>
      <c r="L63" s="1">
        <f t="shared" si="2"/>
        <v>575.9423909606636</v>
      </c>
      <c r="M63" s="1">
        <f t="shared" si="5"/>
        <v>-2.4196664061233224</v>
      </c>
      <c r="N63" s="29">
        <f t="shared" si="6"/>
        <v>8.6579734453029502</v>
      </c>
    </row>
    <row r="64" spans="1:14" ht="15" x14ac:dyDescent="0.2">
      <c r="A64" s="21">
        <v>-38</v>
      </c>
      <c r="B64" s="22">
        <v>92.89</v>
      </c>
      <c r="C64" s="23">
        <v>8.5156068844221178</v>
      </c>
      <c r="D64" s="1">
        <f t="shared" si="3"/>
        <v>8.8632469088766523</v>
      </c>
      <c r="E64" s="1">
        <f t="shared" si="0"/>
        <v>9.2083704114560252</v>
      </c>
      <c r="F64" s="1">
        <f t="shared" si="1"/>
        <v>9.2083704114560252</v>
      </c>
      <c r="K64" s="1">
        <f t="shared" si="4"/>
        <v>581.58922880579678</v>
      </c>
      <c r="L64" s="1">
        <f t="shared" si="2"/>
        <v>581.58922880579678</v>
      </c>
      <c r="M64" s="1">
        <f t="shared" si="5"/>
        <v>-2.4678432702702096</v>
      </c>
      <c r="N64" s="29">
        <f t="shared" si="6"/>
        <v>8.9917710073546573</v>
      </c>
    </row>
    <row r="65" spans="1:14" ht="15" x14ac:dyDescent="0.2">
      <c r="A65" s="21">
        <v>-37</v>
      </c>
      <c r="B65" s="22">
        <v>90.26</v>
      </c>
      <c r="C65" s="23">
        <v>8.8676822110552802</v>
      </c>
      <c r="D65" s="1">
        <f t="shared" si="3"/>
        <v>9.2083704114560252</v>
      </c>
      <c r="E65" s="1">
        <f t="shared" si="0"/>
        <v>9.5690313034666339</v>
      </c>
      <c r="F65" s="1">
        <f t="shared" si="1"/>
        <v>9.5690313034666339</v>
      </c>
      <c r="K65" s="1">
        <f t="shared" si="4"/>
        <v>587.25661244950174</v>
      </c>
      <c r="L65" s="1">
        <f t="shared" si="2"/>
        <v>587.25661244950174</v>
      </c>
      <c r="M65" s="1">
        <f t="shared" si="5"/>
        <v>-2.5166552328117184</v>
      </c>
      <c r="N65" s="29">
        <f t="shared" si="6"/>
        <v>9.3418990740050329</v>
      </c>
    </row>
    <row r="66" spans="1:14" ht="15" x14ac:dyDescent="0.2">
      <c r="A66" s="21">
        <v>-36</v>
      </c>
      <c r="B66" s="22">
        <v>87.69</v>
      </c>
      <c r="C66" s="23">
        <v>9.1369767336683463</v>
      </c>
      <c r="D66" s="1">
        <f t="shared" si="3"/>
        <v>9.5690313034666339</v>
      </c>
      <c r="E66" s="1">
        <f t="shared" si="0"/>
        <v>9.9474170810018236</v>
      </c>
      <c r="F66" s="1">
        <f t="shared" si="1"/>
        <v>9.9474170810018236</v>
      </c>
      <c r="K66" s="1">
        <f t="shared" si="4"/>
        <v>593.0960188515304</v>
      </c>
      <c r="L66" s="1">
        <f t="shared" si="2"/>
        <v>593.0960188515304</v>
      </c>
      <c r="M66" s="1">
        <f t="shared" si="5"/>
        <v>-2.5564861898174795</v>
      </c>
      <c r="N66" s="29">
        <f t="shared" si="6"/>
        <v>9.7077898345365679</v>
      </c>
    </row>
    <row r="67" spans="1:14" ht="15" x14ac:dyDescent="0.2">
      <c r="A67" s="21">
        <v>-35</v>
      </c>
      <c r="B67" s="22">
        <v>85.17</v>
      </c>
      <c r="C67" s="23">
        <v>9.5455264824120576</v>
      </c>
      <c r="D67" s="1">
        <f t="shared" si="3"/>
        <v>9.9474170810018236</v>
      </c>
      <c r="E67" s="1">
        <f t="shared" ref="E67:E130" si="7">D67*(B67/B68)^$I$3</f>
        <v>10.3428303417896</v>
      </c>
      <c r="F67" s="1">
        <f t="shared" ref="F67:F97" si="8">E67</f>
        <v>10.3428303417896</v>
      </c>
      <c r="K67" s="1">
        <f t="shared" si="4"/>
        <v>598.95012399070345</v>
      </c>
      <c r="L67" s="1">
        <f t="shared" ref="L67:L97" si="9">K67</f>
        <v>598.95012399070345</v>
      </c>
      <c r="M67" s="1">
        <f t="shared" si="5"/>
        <v>-2.6063932461309753</v>
      </c>
      <c r="N67" s="29">
        <f t="shared" si="6"/>
        <v>10.091662505468117</v>
      </c>
    </row>
    <row r="68" spans="1:14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10">E67</f>
        <v>10.3428303417896</v>
      </c>
      <c r="E68" s="1">
        <f t="shared" si="7"/>
        <v>10.755929972671769</v>
      </c>
      <c r="F68" s="1">
        <f t="shared" si="8"/>
        <v>10.755929972671769</v>
      </c>
      <c r="K68" s="1">
        <f t="shared" ref="K68:K131" si="11">1/(E67*B67/(K67*(B68)*E68))</f>
        <v>604.88191219271948</v>
      </c>
      <c r="L68" s="1">
        <f t="shared" si="9"/>
        <v>604.88191219271948</v>
      </c>
      <c r="M68" s="1">
        <f t="shared" ref="M68:M131" si="12">(F68*100000)*((B68/1000000)-(B67/1000000))</f>
        <v>-2.6459587732772554</v>
      </c>
      <c r="N68" s="29">
        <f t="shared" ref="N68:N101" si="13">(N67*(B67/B68)^I$3)+(I$15*I$16*O68)</f>
        <v>10.492809571642507</v>
      </c>
    </row>
    <row r="69" spans="1:14" ht="15" x14ac:dyDescent="0.2">
      <c r="A69" s="21">
        <v>-33</v>
      </c>
      <c r="B69" s="22">
        <v>80.31</v>
      </c>
      <c r="C69" s="23">
        <v>10.250324723618084</v>
      </c>
      <c r="D69" s="1">
        <f t="shared" si="10"/>
        <v>10.755929972671769</v>
      </c>
      <c r="E69" s="1">
        <f t="shared" si="7"/>
        <v>11.189277224332763</v>
      </c>
      <c r="F69" s="1">
        <f t="shared" si="8"/>
        <v>11.189277224332763</v>
      </c>
      <c r="K69" s="1">
        <f t="shared" si="11"/>
        <v>610.9930511501251</v>
      </c>
      <c r="L69" s="1">
        <f t="shared" si="9"/>
        <v>610.9930511501251</v>
      </c>
      <c r="M69" s="1">
        <f t="shared" si="12"/>
        <v>-2.6854265338398524</v>
      </c>
      <c r="N69" s="29">
        <f t="shared" si="13"/>
        <v>10.911899474282484</v>
      </c>
    </row>
    <row r="70" spans="1:14" ht="15" x14ac:dyDescent="0.2">
      <c r="A70" s="21">
        <v>-32</v>
      </c>
      <c r="B70" s="22">
        <v>77.959999999999994</v>
      </c>
      <c r="C70" s="23">
        <v>10.577285025125622</v>
      </c>
      <c r="D70" s="1">
        <f t="shared" si="10"/>
        <v>11.189277224332763</v>
      </c>
      <c r="E70" s="1">
        <f t="shared" si="7"/>
        <v>11.641876887741308</v>
      </c>
      <c r="F70" s="1">
        <f t="shared" si="8"/>
        <v>11.641876887741308</v>
      </c>
      <c r="K70" s="1">
        <f t="shared" si="11"/>
        <v>617.1055380262776</v>
      </c>
      <c r="L70" s="1">
        <f t="shared" si="9"/>
        <v>617.1055380262776</v>
      </c>
      <c r="M70" s="1">
        <f t="shared" si="12"/>
        <v>-2.7358410686192265</v>
      </c>
      <c r="N70" s="29">
        <f t="shared" si="13"/>
        <v>11.351530604235514</v>
      </c>
    </row>
    <row r="71" spans="1:14" ht="15" x14ac:dyDescent="0.2">
      <c r="A71" s="21">
        <v>-31</v>
      </c>
      <c r="B71" s="22">
        <v>75.67</v>
      </c>
      <c r="C71" s="23">
        <v>11.052092311557779</v>
      </c>
      <c r="D71" s="1">
        <f t="shared" si="10"/>
        <v>11.641876887741308</v>
      </c>
      <c r="E71" s="1">
        <f t="shared" si="7"/>
        <v>12.112184408009965</v>
      </c>
      <c r="F71" s="1">
        <f t="shared" si="8"/>
        <v>12.112184408009965</v>
      </c>
      <c r="K71" s="1">
        <f t="shared" si="11"/>
        <v>623.17614369336013</v>
      </c>
      <c r="L71" s="1">
        <f t="shared" si="9"/>
        <v>623.17614369336013</v>
      </c>
      <c r="M71" s="1">
        <f t="shared" si="12"/>
        <v>-2.773690229434274</v>
      </c>
      <c r="N71" s="29">
        <f t="shared" si="13"/>
        <v>11.810693321151321</v>
      </c>
    </row>
    <row r="72" spans="1:14" ht="15" x14ac:dyDescent="0.2">
      <c r="A72" s="21">
        <v>-30</v>
      </c>
      <c r="B72" s="22">
        <v>73.45</v>
      </c>
      <c r="C72" s="23">
        <v>11.384573718592971</v>
      </c>
      <c r="D72" s="1">
        <f t="shared" si="10"/>
        <v>12.112184408009965</v>
      </c>
      <c r="E72" s="1">
        <f t="shared" si="7"/>
        <v>12.602697466322438</v>
      </c>
      <c r="F72" s="1">
        <f t="shared" si="8"/>
        <v>12.602697466322438</v>
      </c>
      <c r="K72" s="1">
        <f t="shared" si="11"/>
        <v>629.39012141236674</v>
      </c>
      <c r="L72" s="1">
        <f t="shared" si="9"/>
        <v>629.39012141236674</v>
      </c>
      <c r="M72" s="1">
        <f t="shared" si="12"/>
        <v>-2.797798837523584</v>
      </c>
      <c r="N72" s="29">
        <f t="shared" si="13"/>
        <v>12.287820672873552</v>
      </c>
    </row>
    <row r="73" spans="1:14" ht="15" x14ac:dyDescent="0.2">
      <c r="A73" s="21">
        <v>-29</v>
      </c>
      <c r="B73" s="22">
        <v>71.290000000000006</v>
      </c>
      <c r="C73" s="23">
        <v>11.896761909547731</v>
      </c>
      <c r="D73" s="1">
        <f t="shared" si="10"/>
        <v>12.602697466322438</v>
      </c>
      <c r="E73" s="1">
        <f t="shared" si="7"/>
        <v>13.113962541026572</v>
      </c>
      <c r="F73" s="1">
        <f t="shared" si="8"/>
        <v>13.113962541026572</v>
      </c>
      <c r="K73" s="1">
        <f t="shared" si="11"/>
        <v>635.66333870091194</v>
      </c>
      <c r="L73" s="1">
        <f t="shared" si="9"/>
        <v>635.66333870091194</v>
      </c>
      <c r="M73" s="1">
        <f t="shared" si="12"/>
        <v>-2.83261590886173</v>
      </c>
      <c r="N73" s="29">
        <f t="shared" si="13"/>
        <v>12.785446558940848</v>
      </c>
    </row>
    <row r="74" spans="1:14" ht="15" x14ac:dyDescent="0.2">
      <c r="A74" s="21">
        <v>-28</v>
      </c>
      <c r="B74" s="22">
        <v>69.19</v>
      </c>
      <c r="C74" s="23">
        <v>12.27463904522612</v>
      </c>
      <c r="D74" s="1">
        <f t="shared" si="10"/>
        <v>13.113962541026572</v>
      </c>
      <c r="E74" s="1">
        <f t="shared" si="7"/>
        <v>13.646471291215532</v>
      </c>
      <c r="F74" s="1">
        <f t="shared" si="8"/>
        <v>13.646471291215532</v>
      </c>
      <c r="K74" s="1">
        <f t="shared" si="11"/>
        <v>641.99006547066324</v>
      </c>
      <c r="L74" s="1">
        <f t="shared" si="9"/>
        <v>641.99006547066324</v>
      </c>
      <c r="M74" s="1">
        <f t="shared" si="12"/>
        <v>-2.8657589711552758</v>
      </c>
      <c r="N74" s="29">
        <f t="shared" si="13"/>
        <v>13.30412538206982</v>
      </c>
    </row>
    <row r="75" spans="1:14" ht="15" x14ac:dyDescent="0.2">
      <c r="A75" s="21">
        <v>-27</v>
      </c>
      <c r="B75" s="22">
        <v>67.150000000000006</v>
      </c>
      <c r="C75" s="23">
        <v>12.815663668341706</v>
      </c>
      <c r="D75" s="1">
        <f t="shared" si="10"/>
        <v>13.646471291215532</v>
      </c>
      <c r="E75" s="1">
        <f t="shared" si="7"/>
        <v>14.197748371699394</v>
      </c>
      <c r="F75" s="1">
        <f t="shared" si="8"/>
        <v>14.197748371699394</v>
      </c>
      <c r="K75" s="1">
        <f t="shared" si="11"/>
        <v>648.23145783874463</v>
      </c>
      <c r="L75" s="1">
        <f t="shared" si="9"/>
        <v>648.23145783874463</v>
      </c>
      <c r="M75" s="1">
        <f t="shared" si="12"/>
        <v>-2.8963406678266583</v>
      </c>
      <c r="N75" s="29">
        <f t="shared" si="13"/>
        <v>13.844355930799802</v>
      </c>
    </row>
    <row r="76" spans="1:14" ht="15" x14ac:dyDescent="0.2">
      <c r="A76" s="21">
        <v>-26</v>
      </c>
      <c r="B76" s="22">
        <v>65.180000000000007</v>
      </c>
      <c r="C76" s="23">
        <v>13.227259396984929</v>
      </c>
      <c r="D76" s="1">
        <f t="shared" si="10"/>
        <v>14.197748371699394</v>
      </c>
      <c r="E76" s="1">
        <f t="shared" si="7"/>
        <v>14.767506230341406</v>
      </c>
      <c r="F76" s="1">
        <f t="shared" si="8"/>
        <v>14.767506230341406</v>
      </c>
      <c r="K76" s="1">
        <f t="shared" si="11"/>
        <v>654.46455397441935</v>
      </c>
      <c r="L76" s="1">
        <f t="shared" si="9"/>
        <v>654.46455397441935</v>
      </c>
      <c r="M76" s="1">
        <f t="shared" si="12"/>
        <v>-2.9091987273772517</v>
      </c>
      <c r="N76" s="29">
        <f t="shared" si="13"/>
        <v>14.403626965475532</v>
      </c>
    </row>
    <row r="77" spans="1:14" ht="15" x14ac:dyDescent="0.2">
      <c r="A77" s="21">
        <v>-25</v>
      </c>
      <c r="B77" s="22">
        <v>63.28</v>
      </c>
      <c r="C77" s="23">
        <v>13.795293065326625</v>
      </c>
      <c r="D77" s="1">
        <f t="shared" si="10"/>
        <v>14.767506230341406</v>
      </c>
      <c r="E77" s="1">
        <f t="shared" si="7"/>
        <v>15.35859410855052</v>
      </c>
      <c r="F77" s="1">
        <f t="shared" si="8"/>
        <v>15.35859410855052</v>
      </c>
      <c r="K77" s="1">
        <f t="shared" si="11"/>
        <v>660.81903551689516</v>
      </c>
      <c r="L77" s="1">
        <f t="shared" si="9"/>
        <v>660.81903551689516</v>
      </c>
      <c r="M77" s="1">
        <f t="shared" si="12"/>
        <v>-2.9181328806246074</v>
      </c>
      <c r="N77" s="29">
        <f t="shared" si="13"/>
        <v>14.981646764226578</v>
      </c>
    </row>
    <row r="78" spans="1:14" ht="15" x14ac:dyDescent="0.2">
      <c r="A78" s="21">
        <v>-24</v>
      </c>
      <c r="B78" s="22">
        <v>61.44</v>
      </c>
      <c r="C78" s="23">
        <v>14.235720954773868</v>
      </c>
      <c r="D78" s="1">
        <f t="shared" si="10"/>
        <v>15.35859410855052</v>
      </c>
      <c r="E78" s="1">
        <f t="shared" si="7"/>
        <v>15.967467400814385</v>
      </c>
      <c r="F78" s="1">
        <f t="shared" si="8"/>
        <v>15.967467400814385</v>
      </c>
      <c r="K78" s="1">
        <f t="shared" si="11"/>
        <v>667.03996700191328</v>
      </c>
      <c r="L78" s="1">
        <f t="shared" si="9"/>
        <v>667.03996700191328</v>
      </c>
      <c r="M78" s="1">
        <f t="shared" si="12"/>
        <v>-2.9380140017498619</v>
      </c>
      <c r="N78" s="29">
        <f t="shared" si="13"/>
        <v>15.581305884718477</v>
      </c>
    </row>
    <row r="79" spans="1:14" ht="15" x14ac:dyDescent="0.2">
      <c r="A79" s="21">
        <v>-23</v>
      </c>
      <c r="B79" s="22">
        <v>59.67</v>
      </c>
      <c r="C79" s="23">
        <v>14.841786281407034</v>
      </c>
      <c r="D79" s="1">
        <f t="shared" si="10"/>
        <v>15.967467400814385</v>
      </c>
      <c r="E79" s="1">
        <f t="shared" si="7"/>
        <v>16.593239398849029</v>
      </c>
      <c r="F79" s="1">
        <f t="shared" si="8"/>
        <v>16.593239398849029</v>
      </c>
      <c r="K79" s="1">
        <f t="shared" si="11"/>
        <v>673.21196789481087</v>
      </c>
      <c r="L79" s="1">
        <f t="shared" si="9"/>
        <v>673.21196789481087</v>
      </c>
      <c r="M79" s="1">
        <f t="shared" si="12"/>
        <v>-2.937003373596264</v>
      </c>
      <c r="N79" s="29">
        <f t="shared" si="13"/>
        <v>16.199008321852173</v>
      </c>
    </row>
    <row r="80" spans="1:14" ht="15" x14ac:dyDescent="0.2">
      <c r="A80" s="21">
        <v>-22</v>
      </c>
      <c r="B80" s="22">
        <v>57.97</v>
      </c>
      <c r="C80" s="23">
        <v>15.27055713567839</v>
      </c>
      <c r="D80" s="1">
        <f t="shared" si="10"/>
        <v>16.593239398849029</v>
      </c>
      <c r="E80" s="1">
        <f t="shared" si="7"/>
        <v>17.234757130756179</v>
      </c>
      <c r="F80" s="1">
        <f t="shared" si="8"/>
        <v>17.234757130756179</v>
      </c>
      <c r="K80" s="1">
        <f t="shared" si="11"/>
        <v>679.31793264406474</v>
      </c>
      <c r="L80" s="1">
        <f t="shared" si="9"/>
        <v>679.31793264406474</v>
      </c>
      <c r="M80" s="1">
        <f t="shared" si="12"/>
        <v>-2.9299087122285634</v>
      </c>
      <c r="N80" s="29">
        <f t="shared" si="13"/>
        <v>16.833854509371445</v>
      </c>
    </row>
    <row r="81" spans="1:14" ht="15" x14ac:dyDescent="0.2">
      <c r="A81" s="21">
        <v>-21</v>
      </c>
      <c r="B81" s="22">
        <v>56.34</v>
      </c>
      <c r="C81" s="23">
        <v>15.963645075376878</v>
      </c>
      <c r="D81" s="1">
        <f t="shared" si="10"/>
        <v>17.234757130756179</v>
      </c>
      <c r="E81" s="1">
        <f t="shared" si="7"/>
        <v>17.890573864489539</v>
      </c>
      <c r="F81" s="1">
        <f t="shared" si="8"/>
        <v>17.890573864489539</v>
      </c>
      <c r="K81" s="1">
        <f t="shared" si="11"/>
        <v>685.33943961520356</v>
      </c>
      <c r="L81" s="1">
        <f t="shared" si="9"/>
        <v>685.33943961520356</v>
      </c>
      <c r="M81" s="1">
        <f t="shared" si="12"/>
        <v>-2.9161635399117762</v>
      </c>
      <c r="N81" s="29">
        <f t="shared" si="13"/>
        <v>17.48467475637252</v>
      </c>
    </row>
    <row r="82" spans="1:14" ht="15" x14ac:dyDescent="0.2">
      <c r="A82" s="21">
        <v>-20</v>
      </c>
      <c r="B82" s="22">
        <v>54.78</v>
      </c>
      <c r="C82" s="23">
        <v>16.413139296482413</v>
      </c>
      <c r="D82" s="1">
        <f t="shared" si="10"/>
        <v>17.890573864489539</v>
      </c>
      <c r="E82" s="1">
        <f t="shared" si="7"/>
        <v>18.558922601873174</v>
      </c>
      <c r="F82" s="1">
        <f t="shared" si="8"/>
        <v>18.558922601873174</v>
      </c>
      <c r="K82" s="1">
        <f t="shared" si="11"/>
        <v>691.25677301935377</v>
      </c>
      <c r="L82" s="1">
        <f t="shared" si="9"/>
        <v>691.25677301935377</v>
      </c>
      <c r="M82" s="1">
        <f t="shared" si="12"/>
        <v>-2.8951919258922252</v>
      </c>
      <c r="N82" s="29">
        <f t="shared" si="13"/>
        <v>18.15000135204885</v>
      </c>
    </row>
    <row r="83" spans="1:14" ht="15" x14ac:dyDescent="0.2">
      <c r="A83" s="21">
        <v>-19</v>
      </c>
      <c r="B83" s="22">
        <v>53.29</v>
      </c>
      <c r="C83" s="23">
        <v>17.100526984924631</v>
      </c>
      <c r="D83" s="1">
        <f t="shared" si="10"/>
        <v>18.558922601873174</v>
      </c>
      <c r="E83" s="1">
        <f t="shared" si="7"/>
        <v>19.23769161813993</v>
      </c>
      <c r="F83" s="1">
        <f t="shared" si="8"/>
        <v>19.23769161813993</v>
      </c>
      <c r="K83" s="1">
        <f t="shared" si="11"/>
        <v>697.04897035352178</v>
      </c>
      <c r="L83" s="1">
        <f t="shared" si="9"/>
        <v>697.04897035352178</v>
      </c>
      <c r="M83" s="1">
        <f t="shared" si="12"/>
        <v>-2.8664160511028514</v>
      </c>
      <c r="N83" s="29">
        <f t="shared" si="13"/>
        <v>18.828041675351759</v>
      </c>
    </row>
    <row r="84" spans="1:14" ht="15" x14ac:dyDescent="0.2">
      <c r="A84" s="21">
        <v>-18</v>
      </c>
      <c r="B84" s="22">
        <v>51.87</v>
      </c>
      <c r="C84" s="23">
        <v>17.553775728643224</v>
      </c>
      <c r="D84" s="1">
        <f t="shared" si="10"/>
        <v>19.23769161813993</v>
      </c>
      <c r="E84" s="1">
        <f t="shared" si="7"/>
        <v>19.919159163971578</v>
      </c>
      <c r="F84" s="1">
        <f t="shared" si="8"/>
        <v>19.919159163971578</v>
      </c>
      <c r="K84" s="1">
        <f t="shared" si="11"/>
        <v>702.5089490254885</v>
      </c>
      <c r="L84" s="1">
        <f t="shared" si="9"/>
        <v>702.5089490254885</v>
      </c>
      <c r="M84" s="1">
        <f t="shared" si="12"/>
        <v>-2.8285206012839708</v>
      </c>
      <c r="N84" s="29">
        <f t="shared" si="13"/>
        <v>19.516653379832821</v>
      </c>
    </row>
    <row r="85" spans="1:14" ht="15" x14ac:dyDescent="0.2">
      <c r="A85" s="21">
        <v>-17</v>
      </c>
      <c r="B85" s="22">
        <v>50.53</v>
      </c>
      <c r="C85" s="23">
        <v>18.250398844221117</v>
      </c>
      <c r="D85" s="1">
        <f t="shared" si="10"/>
        <v>19.919159163971578</v>
      </c>
      <c r="E85" s="1">
        <f t="shared" si="7"/>
        <v>20.605065837695207</v>
      </c>
      <c r="F85" s="1">
        <f t="shared" si="8"/>
        <v>20.605065837695207</v>
      </c>
      <c r="K85" s="1">
        <f t="shared" si="11"/>
        <v>707.92608624638126</v>
      </c>
      <c r="L85" s="1">
        <f t="shared" si="9"/>
        <v>707.92608624638126</v>
      </c>
      <c r="M85" s="1">
        <f t="shared" si="12"/>
        <v>-2.7610788222511524</v>
      </c>
      <c r="N85" s="29">
        <f t="shared" si="13"/>
        <v>20.20800274469428</v>
      </c>
    </row>
    <row r="86" spans="1:14" ht="15" x14ac:dyDescent="0.2">
      <c r="A86" s="21">
        <v>-16</v>
      </c>
      <c r="B86" s="22">
        <v>49.26</v>
      </c>
      <c r="C86" s="23">
        <v>18.695341055276383</v>
      </c>
      <c r="D86" s="1">
        <f t="shared" si="10"/>
        <v>20.605065837695207</v>
      </c>
      <c r="E86" s="1">
        <f t="shared" si="7"/>
        <v>21.292132451025285</v>
      </c>
      <c r="F86" s="1">
        <f t="shared" si="8"/>
        <v>21.292132451025285</v>
      </c>
      <c r="K86" s="1">
        <f t="shared" si="11"/>
        <v>713.14555186678956</v>
      </c>
      <c r="L86" s="1">
        <f t="shared" si="9"/>
        <v>713.14555186678956</v>
      </c>
      <c r="M86" s="1">
        <f t="shared" si="12"/>
        <v>-2.7041008212802105</v>
      </c>
      <c r="N86" s="29">
        <f t="shared" si="13"/>
        <v>20.903855608317244</v>
      </c>
    </row>
    <row r="87" spans="1:14" ht="15" x14ac:dyDescent="0.2">
      <c r="A87" s="21">
        <v>-15</v>
      </c>
      <c r="B87" s="22">
        <v>48.06</v>
      </c>
      <c r="C87" s="23">
        <v>19.39520035175881</v>
      </c>
      <c r="D87" s="1">
        <f t="shared" si="10"/>
        <v>21.292132451025285</v>
      </c>
      <c r="E87" s="1">
        <f t="shared" si="7"/>
        <v>21.976692493575353</v>
      </c>
      <c r="F87" s="1">
        <f t="shared" si="8"/>
        <v>21.976692493575353</v>
      </c>
      <c r="K87" s="1">
        <f t="shared" si="11"/>
        <v>718.14263185608922</v>
      </c>
      <c r="L87" s="1">
        <f t="shared" si="9"/>
        <v>718.14263185608922</v>
      </c>
      <c r="M87" s="1">
        <f t="shared" si="12"/>
        <v>-2.6372030992290321</v>
      </c>
      <c r="N87" s="29">
        <f t="shared" si="13"/>
        <v>21.600885231589437</v>
      </c>
    </row>
    <row r="88" spans="1:14" ht="15" x14ac:dyDescent="0.2">
      <c r="A88" s="21">
        <v>-14</v>
      </c>
      <c r="B88" s="22">
        <v>46.93</v>
      </c>
      <c r="C88" s="23">
        <v>19.802946582914586</v>
      </c>
      <c r="D88" s="1">
        <f t="shared" si="10"/>
        <v>21.976692493575353</v>
      </c>
      <c r="E88" s="1">
        <f t="shared" si="7"/>
        <v>22.641570708551608</v>
      </c>
      <c r="F88" s="1">
        <f t="shared" si="8"/>
        <v>22.641570708551608</v>
      </c>
      <c r="K88" s="1">
        <f t="shared" si="11"/>
        <v>722.47315911972544</v>
      </c>
      <c r="L88" s="1">
        <f t="shared" si="9"/>
        <v>722.47315911972544</v>
      </c>
      <c r="M88" s="1">
        <f t="shared" si="12"/>
        <v>-2.5584974900663418</v>
      </c>
      <c r="N88" s="29">
        <f t="shared" si="13"/>
        <v>22.295371936820505</v>
      </c>
    </row>
    <row r="89" spans="1:14" ht="15" x14ac:dyDescent="0.2">
      <c r="A89" s="21">
        <v>-13</v>
      </c>
      <c r="B89" s="22">
        <v>45.89</v>
      </c>
      <c r="C89" s="23">
        <v>20.525886281407047</v>
      </c>
      <c r="D89" s="1">
        <f t="shared" si="10"/>
        <v>22.641570708551608</v>
      </c>
      <c r="E89" s="1">
        <f t="shared" si="7"/>
        <v>23.30103999264713</v>
      </c>
      <c r="F89" s="1">
        <f t="shared" si="8"/>
        <v>23.30103999264713</v>
      </c>
      <c r="K89" s="1">
        <f t="shared" si="11"/>
        <v>727.03944539620272</v>
      </c>
      <c r="L89" s="1">
        <f t="shared" si="9"/>
        <v>727.03944539620272</v>
      </c>
      <c r="M89" s="1">
        <f t="shared" si="12"/>
        <v>-2.4233081592352939</v>
      </c>
      <c r="N89" s="29">
        <f t="shared" si="13"/>
        <v>22.969891412393022</v>
      </c>
    </row>
    <row r="90" spans="1:14" ht="15" x14ac:dyDescent="0.2">
      <c r="A90" s="21">
        <v>-12</v>
      </c>
      <c r="B90" s="22">
        <v>44.91</v>
      </c>
      <c r="C90" s="23">
        <v>20.946019447236182</v>
      </c>
      <c r="D90" s="1">
        <f t="shared" si="10"/>
        <v>23.30103999264713</v>
      </c>
      <c r="E90" s="1">
        <f t="shared" si="7"/>
        <v>23.929686977656079</v>
      </c>
      <c r="F90" s="1">
        <f t="shared" si="8"/>
        <v>23.929686977656079</v>
      </c>
      <c r="K90" s="1">
        <f t="shared" si="11"/>
        <v>730.70938250804761</v>
      </c>
      <c r="L90" s="1">
        <f t="shared" si="9"/>
        <v>730.70938250804761</v>
      </c>
      <c r="M90" s="1">
        <f t="shared" si="12"/>
        <v>-2.3451093238103136</v>
      </c>
      <c r="N90" s="29">
        <f t="shared" si="13"/>
        <v>23.638923523304012</v>
      </c>
    </row>
    <row r="91" spans="1:14" ht="15" x14ac:dyDescent="0.2">
      <c r="A91" s="21">
        <v>-11</v>
      </c>
      <c r="B91" s="22">
        <v>44.02</v>
      </c>
      <c r="C91" s="23">
        <v>21.590476733668332</v>
      </c>
      <c r="D91" s="1">
        <f t="shared" si="10"/>
        <v>23.929686977656079</v>
      </c>
      <c r="E91" s="1">
        <f t="shared" si="7"/>
        <v>24.535684881295388</v>
      </c>
      <c r="F91" s="1">
        <f t="shared" si="8"/>
        <v>24.535684881295388</v>
      </c>
      <c r="K91" s="1">
        <f t="shared" si="11"/>
        <v>734.36646172637916</v>
      </c>
      <c r="L91" s="1">
        <f t="shared" si="9"/>
        <v>734.36646172637916</v>
      </c>
      <c r="M91" s="1">
        <f t="shared" si="12"/>
        <v>-2.1836759544352731</v>
      </c>
      <c r="N91" s="29">
        <f t="shared" si="13"/>
        <v>24.276686387385254</v>
      </c>
    </row>
    <row r="92" spans="1:14" ht="15" x14ac:dyDescent="0.2">
      <c r="A92" s="21">
        <v>-10</v>
      </c>
      <c r="B92" s="22">
        <v>43.2</v>
      </c>
      <c r="C92" s="23">
        <v>22.002858643216065</v>
      </c>
      <c r="D92" s="1">
        <f t="shared" si="10"/>
        <v>24.535684881295388</v>
      </c>
      <c r="E92" s="1">
        <f t="shared" si="7"/>
        <v>25.113904284740752</v>
      </c>
      <c r="F92" s="1">
        <f t="shared" si="8"/>
        <v>25.113904284740752</v>
      </c>
      <c r="K92" s="1">
        <f t="shared" si="11"/>
        <v>737.67079994532799</v>
      </c>
      <c r="L92" s="1">
        <f t="shared" si="9"/>
        <v>737.67079994532799</v>
      </c>
      <c r="M92" s="1">
        <f t="shared" si="12"/>
        <v>-2.0593401513487475</v>
      </c>
      <c r="N92" s="29">
        <f t="shared" si="13"/>
        <v>24.89147174048248</v>
      </c>
    </row>
    <row r="93" spans="1:14" ht="15" x14ac:dyDescent="0.2">
      <c r="A93" s="21">
        <v>-9</v>
      </c>
      <c r="B93" s="22">
        <v>42.45</v>
      </c>
      <c r="C93" s="23">
        <v>22.629270703517605</v>
      </c>
      <c r="D93" s="1">
        <f t="shared" si="10"/>
        <v>25.113904284740752</v>
      </c>
      <c r="E93" s="1">
        <f t="shared" si="7"/>
        <v>25.64279231089963</v>
      </c>
      <c r="F93" s="1">
        <f t="shared" si="8"/>
        <v>25.64279231089963</v>
      </c>
      <c r="K93" s="1">
        <f t="shared" si="11"/>
        <v>740.12933971915493</v>
      </c>
      <c r="L93" s="1">
        <f t="shared" si="9"/>
        <v>740.12933971915493</v>
      </c>
      <c r="M93" s="1">
        <f t="shared" si="12"/>
        <v>-1.923209423317467</v>
      </c>
      <c r="N93" s="29">
        <f t="shared" si="13"/>
        <v>25.478075783136742</v>
      </c>
    </row>
    <row r="94" spans="1:14" ht="15" x14ac:dyDescent="0.2">
      <c r="A94" s="21">
        <v>-8</v>
      </c>
      <c r="B94" s="22">
        <v>41.79</v>
      </c>
      <c r="C94" s="23">
        <v>23.000207889447253</v>
      </c>
      <c r="D94" s="1">
        <f t="shared" si="10"/>
        <v>25.64279231089963</v>
      </c>
      <c r="E94" s="1">
        <f t="shared" si="7"/>
        <v>26.132338264318346</v>
      </c>
      <c r="F94" s="1">
        <f t="shared" si="8"/>
        <v>26.132338264318346</v>
      </c>
      <c r="J94" s="6"/>
      <c r="K94" s="1">
        <f t="shared" si="11"/>
        <v>742.53213468017509</v>
      </c>
      <c r="L94" s="1">
        <f t="shared" si="9"/>
        <v>742.53213468017509</v>
      </c>
      <c r="M94" s="1">
        <f t="shared" si="12"/>
        <v>-1.7247343254450209</v>
      </c>
      <c r="N94" s="29">
        <f t="shared" si="13"/>
        <v>26.014633104471162</v>
      </c>
    </row>
    <row r="95" spans="1:14" ht="15" x14ac:dyDescent="0.2">
      <c r="A95" s="21">
        <v>-7</v>
      </c>
      <c r="B95" s="22">
        <v>41.2</v>
      </c>
      <c r="C95" s="23">
        <v>23.628413919597978</v>
      </c>
      <c r="D95" s="1">
        <f t="shared" si="10"/>
        <v>26.132338264318346</v>
      </c>
      <c r="E95" s="1">
        <f t="shared" si="7"/>
        <v>26.568861261990421</v>
      </c>
      <c r="F95" s="1">
        <f t="shared" si="8"/>
        <v>26.568861261990421</v>
      </c>
      <c r="K95" s="1">
        <f t="shared" si="11"/>
        <v>744.27729084195812</v>
      </c>
      <c r="L95" s="1">
        <f t="shared" si="9"/>
        <v>744.27729084195812</v>
      </c>
      <c r="M95" s="1">
        <f t="shared" si="12"/>
        <v>-1.5675628144574152</v>
      </c>
      <c r="N95" s="29">
        <f t="shared" si="13"/>
        <v>26.511277861857945</v>
      </c>
    </row>
    <row r="96" spans="1:14" ht="15" x14ac:dyDescent="0.2">
      <c r="A96" s="21">
        <v>-6</v>
      </c>
      <c r="B96" s="22">
        <v>40.69</v>
      </c>
      <c r="C96" s="23">
        <v>24.100848592964834</v>
      </c>
      <c r="D96" s="1">
        <f t="shared" si="10"/>
        <v>26.568861261990421</v>
      </c>
      <c r="E96" s="1">
        <f t="shared" si="7"/>
        <v>26.946939895040678</v>
      </c>
      <c r="F96" s="1">
        <f t="shared" si="8"/>
        <v>26.946939895040678</v>
      </c>
      <c r="K96" s="1">
        <f t="shared" si="11"/>
        <v>745.52421586680418</v>
      </c>
      <c r="L96" s="1">
        <f t="shared" si="9"/>
        <v>745.52421586680418</v>
      </c>
      <c r="M96" s="1">
        <f t="shared" si="12"/>
        <v>-1.3742939346470933</v>
      </c>
      <c r="N96" s="29">
        <f t="shared" si="13"/>
        <v>26.954130788653909</v>
      </c>
    </row>
    <row r="97" spans="1:15" ht="15" x14ac:dyDescent="0.2">
      <c r="A97" s="21">
        <v>-5</v>
      </c>
      <c r="B97" s="22">
        <v>40.26</v>
      </c>
      <c r="C97" s="23">
        <v>25.026439045226141</v>
      </c>
      <c r="D97" s="1">
        <f t="shared" si="10"/>
        <v>26.946939895040678</v>
      </c>
      <c r="E97" s="1">
        <f t="shared" si="7"/>
        <v>27.270783605346541</v>
      </c>
      <c r="F97" s="7">
        <f t="shared" si="8"/>
        <v>27.270783605346541</v>
      </c>
      <c r="G97" s="15" t="s">
        <v>26</v>
      </c>
      <c r="H97" s="10" t="s">
        <v>27</v>
      </c>
      <c r="I97" s="10" t="s">
        <v>28</v>
      </c>
      <c r="J97" s="10" t="s">
        <v>29</v>
      </c>
      <c r="K97" s="1">
        <f t="shared" si="11"/>
        <v>746.51063450185461</v>
      </c>
      <c r="L97" s="1">
        <f t="shared" si="9"/>
        <v>746.51063450185461</v>
      </c>
      <c r="M97" s="1">
        <f t="shared" si="12"/>
        <v>-1.172643695029904</v>
      </c>
      <c r="N97" s="29">
        <f t="shared" si="13"/>
        <v>27.337691861262282</v>
      </c>
    </row>
    <row r="98" spans="1:15" ht="15" x14ac:dyDescent="0.2">
      <c r="A98" s="21">
        <v>-4</v>
      </c>
      <c r="B98" s="22">
        <v>39.9</v>
      </c>
      <c r="C98" s="23">
        <v>25.764966683417075</v>
      </c>
      <c r="D98" s="1">
        <f t="shared" si="10"/>
        <v>27.270783605346541</v>
      </c>
      <c r="E98" s="1">
        <f t="shared" si="7"/>
        <v>27.518170191400717</v>
      </c>
      <c r="F98" s="1">
        <f>(L98*F97*B97)/(L97*B98)</f>
        <v>27.563914380180989</v>
      </c>
      <c r="G98" s="9">
        <f t="shared" ref="G98:G150" si="14">1-EXP(-I$5*((A98-A$97)/I$7)^(I$6+1))</f>
        <v>7.8121948321685508E-5</v>
      </c>
      <c r="H98" s="9">
        <f>G99-G98</f>
        <v>5.4668277986202884E-4</v>
      </c>
      <c r="I98" s="11">
        <f>I$15*H98*(I$16*I$12)*I$13</f>
        <v>0.61012774305822715</v>
      </c>
      <c r="J98" s="9">
        <f>I98/((I$12+I$10)*1000)</f>
        <v>1.2410047308460328</v>
      </c>
      <c r="K98" s="1">
        <f t="shared" si="11"/>
        <v>746.54683583506574</v>
      </c>
      <c r="L98" s="1">
        <f>K98+J98</f>
        <v>747.78784056591178</v>
      </c>
      <c r="M98" s="1">
        <f t="shared" si="12"/>
        <v>-0.99230091768650608</v>
      </c>
      <c r="N98" s="29">
        <f t="shared" si="13"/>
        <v>27.715775769507911</v>
      </c>
      <c r="O98" s="4">
        <f>(1/100000)*(I98*(I$21-1))/(B98/1000000)</f>
        <v>6.1165688527140549E-2</v>
      </c>
    </row>
    <row r="99" spans="1:15" ht="15" x14ac:dyDescent="0.2">
      <c r="A99" s="21">
        <v>-3</v>
      </c>
      <c r="B99" s="22">
        <v>39.630000000000003</v>
      </c>
      <c r="C99" s="23">
        <v>26.927343567839191</v>
      </c>
      <c r="D99" s="1">
        <f t="shared" si="10"/>
        <v>27.518170191400717</v>
      </c>
      <c r="E99" s="1">
        <f t="shared" si="7"/>
        <v>27.70396660291556</v>
      </c>
      <c r="F99" s="1">
        <f t="shared" ref="F99:F150" si="15">(L99*F98*B98)/(L98*B99)</f>
        <v>27.848744397206371</v>
      </c>
      <c r="G99" s="9">
        <f t="shared" si="14"/>
        <v>6.2480472818371435E-4</v>
      </c>
      <c r="H99" s="9">
        <f t="shared" ref="H99:H149" si="16">G100-G99</f>
        <v>1.4823471038106772E-3</v>
      </c>
      <c r="I99" s="11">
        <f t="shared" ref="I99:I150" si="17">I$15*H99*(I$16*I$12)*I$13</f>
        <v>1.6543800649897271</v>
      </c>
      <c r="J99" s="9">
        <f t="shared" ref="J99:J150" si="18">I99/((I$12+I$10)*1000)</f>
        <v>3.3650223426632198</v>
      </c>
      <c r="K99" s="1">
        <f t="shared" si="11"/>
        <v>746.50142043697133</v>
      </c>
      <c r="L99" s="1">
        <f>(L98+J99-(K99-K100))</f>
        <v>750.40255238081556</v>
      </c>
      <c r="M99" s="1">
        <f t="shared" si="12"/>
        <v>-0.75191609872456011</v>
      </c>
      <c r="N99" s="29">
        <f t="shared" si="13"/>
        <v>28.102454998997565</v>
      </c>
      <c r="O99" s="4">
        <f t="shared" ref="O99:O150" si="19">(1/100000)*(I99*(I$21-1))/(B99/1000000)</f>
        <v>0.16698259550741626</v>
      </c>
    </row>
    <row r="100" spans="1:15" ht="15" x14ac:dyDescent="0.2">
      <c r="A100" s="21">
        <v>-2</v>
      </c>
      <c r="B100" s="22">
        <v>39.43</v>
      </c>
      <c r="C100" s="23">
        <v>28.127758140703527</v>
      </c>
      <c r="D100" s="1">
        <f t="shared" si="10"/>
        <v>27.70396660291556</v>
      </c>
      <c r="E100" s="1">
        <f t="shared" si="7"/>
        <v>27.816502309845639</v>
      </c>
      <c r="F100" s="1">
        <f t="shared" si="15"/>
        <v>28.186810916997821</v>
      </c>
      <c r="G100" s="9">
        <f t="shared" si="14"/>
        <v>2.1071518319943916E-3</v>
      </c>
      <c r="H100" s="9">
        <f t="shared" si="16"/>
        <v>2.8803689753232886E-3</v>
      </c>
      <c r="I100" s="11">
        <f t="shared" si="17"/>
        <v>3.2146485801737992</v>
      </c>
      <c r="J100" s="9">
        <f t="shared" si="18"/>
        <v>6.5386210369759272</v>
      </c>
      <c r="K100" s="1">
        <f t="shared" si="11"/>
        <v>745.75110990921189</v>
      </c>
      <c r="L100" s="1">
        <f t="shared" ref="L100:L150" si="20">(L99+J100-(K100-K101))</f>
        <v>755.67895963368767</v>
      </c>
      <c r="M100" s="1">
        <f t="shared" si="12"/>
        <v>-0.56373621833997012</v>
      </c>
      <c r="N100" s="29">
        <f t="shared" si="13"/>
        <v>28.55634705054317</v>
      </c>
      <c r="O100" s="4">
        <f t="shared" si="19"/>
        <v>0.32611195335265519</v>
      </c>
    </row>
    <row r="101" spans="1:15" ht="15" x14ac:dyDescent="0.2">
      <c r="A101" s="21">
        <v>-1</v>
      </c>
      <c r="B101" s="22">
        <v>39.31</v>
      </c>
      <c r="C101" s="23">
        <v>29.753926482412059</v>
      </c>
      <c r="D101" s="1">
        <f t="shared" si="10"/>
        <v>27.816502309845639</v>
      </c>
      <c r="E101" s="1">
        <f t="shared" si="7"/>
        <v>27.854192316939745</v>
      </c>
      <c r="F101" s="1">
        <f t="shared" si="15"/>
        <v>28.608637186450387</v>
      </c>
      <c r="G101" s="9">
        <f t="shared" si="14"/>
        <v>4.9875208073176802E-3</v>
      </c>
      <c r="H101" s="9">
        <f t="shared" si="16"/>
        <v>4.7305753190739486E-3</v>
      </c>
      <c r="I101" s="11">
        <f t="shared" si="17"/>
        <v>5.2795795827371235</v>
      </c>
      <c r="J101" s="9">
        <f t="shared" si="18"/>
        <v>10.738707284827745</v>
      </c>
      <c r="K101" s="1">
        <f t="shared" si="11"/>
        <v>744.48889612510811</v>
      </c>
      <c r="L101" s="1">
        <f t="shared" si="20"/>
        <v>764.65375395685544</v>
      </c>
      <c r="M101" s="1">
        <f t="shared" si="12"/>
        <v>-0.34330364623740134</v>
      </c>
      <c r="N101" s="29">
        <f t="shared" si="13"/>
        <v>29.107497518160454</v>
      </c>
      <c r="O101" s="4">
        <f t="shared" si="19"/>
        <v>0.53722509109510275</v>
      </c>
    </row>
    <row r="102" spans="1:15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10"/>
        <v>27.854192316939745</v>
      </c>
      <c r="E102" s="1">
        <f t="shared" si="7"/>
        <v>27.816502309845642</v>
      </c>
      <c r="F102" s="1">
        <f t="shared" si="15"/>
        <v>29.149891510078827</v>
      </c>
      <c r="G102" s="9">
        <f t="shared" si="14"/>
        <v>9.7180961263916288E-3</v>
      </c>
      <c r="H102" s="9">
        <f t="shared" si="16"/>
        <v>7.0153185969893395E-3</v>
      </c>
      <c r="I102" s="11">
        <f t="shared" si="17"/>
        <v>7.8294774594798042</v>
      </c>
      <c r="J102" s="9">
        <f t="shared" si="18"/>
        <v>15.925220050745235</v>
      </c>
      <c r="K102" s="1">
        <f t="shared" si="11"/>
        <v>742.72498316344809</v>
      </c>
      <c r="L102" s="1">
        <f t="shared" si="20"/>
        <v>778.32764306159754</v>
      </c>
      <c r="M102" s="1">
        <f t="shared" si="12"/>
        <v>-0.1165995660403142</v>
      </c>
      <c r="N102" s="29">
        <f>(N101*(B101/B102)^I$4)+(I$15*I$16*O102)</f>
        <v>29.791133146432745</v>
      </c>
      <c r="O102" s="4">
        <f t="shared" si="19"/>
        <v>0.79750216037482069</v>
      </c>
    </row>
    <row r="103" spans="1:15" ht="15" x14ac:dyDescent="0.2">
      <c r="A103" s="21">
        <v>1</v>
      </c>
      <c r="B103" s="22">
        <v>39.31</v>
      </c>
      <c r="C103" s="23">
        <v>33.82279582914574</v>
      </c>
      <c r="D103" s="1">
        <f t="shared" si="10"/>
        <v>27.816502309845642</v>
      </c>
      <c r="E103" s="1">
        <f t="shared" si="7"/>
        <v>27.703966602915564</v>
      </c>
      <c r="F103" s="1">
        <f t="shared" si="15"/>
        <v>29.842921993521458</v>
      </c>
      <c r="G103" s="9">
        <f t="shared" si="14"/>
        <v>1.6733414723380968E-2</v>
      </c>
      <c r="H103" s="9">
        <f t="shared" si="16"/>
        <v>9.7076096684095559E-3</v>
      </c>
      <c r="I103" s="11">
        <f t="shared" si="17"/>
        <v>10.834220860170054</v>
      </c>
      <c r="J103" s="9">
        <f t="shared" si="18"/>
        <v>22.03689226637686</v>
      </c>
      <c r="K103" s="1">
        <f t="shared" si="11"/>
        <v>740.47365221744496</v>
      </c>
      <c r="L103" s="1">
        <f t="shared" si="20"/>
        <v>797.64380884929233</v>
      </c>
      <c r="M103" s="1">
        <f t="shared" si="12"/>
        <v>0.11937168797408468</v>
      </c>
      <c r="N103" s="29">
        <f t="shared" ref="N103:N166" si="21">(N102*(B102/B103)^I$4)+(I$15*I$16*O103)</f>
        <v>30.645615313015515</v>
      </c>
      <c r="O103" s="4">
        <f t="shared" si="19"/>
        <v>1.1024391615538083</v>
      </c>
    </row>
    <row r="104" spans="1:15" ht="15" x14ac:dyDescent="0.2">
      <c r="A104" s="21">
        <v>2</v>
      </c>
      <c r="B104" s="22">
        <v>39.43</v>
      </c>
      <c r="C104" s="23">
        <v>36.111107272727274</v>
      </c>
      <c r="D104" s="1">
        <f t="shared" si="10"/>
        <v>27.703966602915564</v>
      </c>
      <c r="E104" s="1">
        <f t="shared" si="7"/>
        <v>27.518170191400717</v>
      </c>
      <c r="F104" s="1">
        <f t="shared" si="15"/>
        <v>30.724276675213456</v>
      </c>
      <c r="G104" s="9">
        <f t="shared" si="14"/>
        <v>2.6441024391790524E-2</v>
      </c>
      <c r="H104" s="9">
        <f t="shared" si="16"/>
        <v>1.2769536455886299E-2</v>
      </c>
      <c r="I104" s="11">
        <f t="shared" si="17"/>
        <v>14.251497842489123</v>
      </c>
      <c r="J104" s="9">
        <f t="shared" si="18"/>
        <v>28.987661101132986</v>
      </c>
      <c r="K104" s="1">
        <f t="shared" si="11"/>
        <v>737.75292573876288</v>
      </c>
      <c r="L104" s="1">
        <f t="shared" si="20"/>
        <v>823.70756669821242</v>
      </c>
      <c r="M104" s="1">
        <f t="shared" si="12"/>
        <v>0.3686913201025579</v>
      </c>
      <c r="N104" s="29">
        <f t="shared" si="21"/>
        <v>31.698275254967335</v>
      </c>
      <c r="O104" s="4">
        <f t="shared" si="19"/>
        <v>1.4457517466385108</v>
      </c>
    </row>
    <row r="105" spans="1:15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10"/>
        <v>27.518170191400717</v>
      </c>
      <c r="E105" s="1">
        <f t="shared" si="7"/>
        <v>27.270783605346548</v>
      </c>
      <c r="F105" s="1">
        <f t="shared" si="15"/>
        <v>31.789632391766798</v>
      </c>
      <c r="G105" s="9">
        <f t="shared" si="14"/>
        <v>3.9210560847676823E-2</v>
      </c>
      <c r="H105" s="9">
        <f t="shared" si="16"/>
        <v>1.6151090901020071E-2</v>
      </c>
      <c r="I105" s="11">
        <f t="shared" si="17"/>
        <v>18.025496690886516</v>
      </c>
      <c r="J105" s="9">
        <f t="shared" si="18"/>
        <v>36.664005077220096</v>
      </c>
      <c r="K105" s="1">
        <f t="shared" si="11"/>
        <v>734.82902248655</v>
      </c>
      <c r="L105" s="1">
        <f t="shared" si="20"/>
        <v>856.59234562915015</v>
      </c>
      <c r="M105" s="1">
        <f t="shared" si="12"/>
        <v>0.63579264783535139</v>
      </c>
      <c r="N105" s="29">
        <f t="shared" si="21"/>
        <v>32.968947460973077</v>
      </c>
      <c r="O105" s="4">
        <f t="shared" si="19"/>
        <v>1.8193789241369176</v>
      </c>
    </row>
    <row r="106" spans="1:15" ht="15" x14ac:dyDescent="0.2">
      <c r="A106" s="21">
        <v>4</v>
      </c>
      <c r="B106" s="22">
        <v>39.9</v>
      </c>
      <c r="C106" s="23">
        <v>41.847811818181825</v>
      </c>
      <c r="D106" s="1">
        <f t="shared" si="10"/>
        <v>27.270783605346548</v>
      </c>
      <c r="E106" s="1">
        <f t="shared" si="7"/>
        <v>26.946939895040686</v>
      </c>
      <c r="F106" s="1">
        <f t="shared" si="15"/>
        <v>33.092062697973859</v>
      </c>
      <c r="G106" s="9">
        <f t="shared" si="14"/>
        <v>5.5361651748696894E-2</v>
      </c>
      <c r="H106" s="9">
        <f t="shared" si="16"/>
        <v>1.9789535035098282E-2</v>
      </c>
      <c r="I106" s="11">
        <f t="shared" si="17"/>
        <v>22.086198416901826</v>
      </c>
      <c r="J106" s="9">
        <f t="shared" si="18"/>
        <v>44.923505009611667</v>
      </c>
      <c r="K106" s="1">
        <f t="shared" si="11"/>
        <v>731.04979634026768</v>
      </c>
      <c r="L106" s="1">
        <f t="shared" si="20"/>
        <v>897.76226132027159</v>
      </c>
      <c r="M106" s="1">
        <f t="shared" si="12"/>
        <v>0.89348569284528001</v>
      </c>
      <c r="N106" s="29">
        <f t="shared" si="21"/>
        <v>34.479337821610677</v>
      </c>
      <c r="O106" s="4">
        <f t="shared" si="19"/>
        <v>2.2141552297645939</v>
      </c>
    </row>
    <row r="107" spans="1:15" ht="15" x14ac:dyDescent="0.2">
      <c r="A107" s="21">
        <v>5</v>
      </c>
      <c r="B107" s="22">
        <v>40.26</v>
      </c>
      <c r="C107" s="23">
        <v>45.19305929292932</v>
      </c>
      <c r="D107" s="1">
        <f t="shared" si="10"/>
        <v>26.946939895040686</v>
      </c>
      <c r="E107" s="1">
        <f t="shared" si="7"/>
        <v>26.568861261990424</v>
      </c>
      <c r="F107" s="1">
        <f t="shared" si="15"/>
        <v>34.596619198888945</v>
      </c>
      <c r="G107" s="9">
        <f t="shared" si="14"/>
        <v>7.5151186783795176E-2</v>
      </c>
      <c r="H107" s="9">
        <f t="shared" si="16"/>
        <v>2.3609434039714494E-2</v>
      </c>
      <c r="I107" s="11">
        <f t="shared" si="17"/>
        <v>26.349413656615535</v>
      </c>
      <c r="J107" s="9">
        <f t="shared" si="18"/>
        <v>53.594919055759547</v>
      </c>
      <c r="K107" s="1">
        <f t="shared" si="11"/>
        <v>727.29620702177749</v>
      </c>
      <c r="L107" s="1">
        <f t="shared" si="20"/>
        <v>947.04811286457493</v>
      </c>
      <c r="M107" s="1">
        <f t="shared" si="12"/>
        <v>1.2454782911599902</v>
      </c>
      <c r="N107" s="29">
        <f t="shared" si="21"/>
        <v>36.208776919305208</v>
      </c>
      <c r="O107" s="4">
        <f t="shared" si="19"/>
        <v>2.6179248541098397</v>
      </c>
    </row>
    <row r="108" spans="1:15" ht="15" x14ac:dyDescent="0.2">
      <c r="A108" s="21">
        <v>6</v>
      </c>
      <c r="B108" s="22">
        <v>40.69</v>
      </c>
      <c r="C108" s="23">
        <v>48.209051717171718</v>
      </c>
      <c r="D108" s="1">
        <f t="shared" si="10"/>
        <v>26.568861261990424</v>
      </c>
      <c r="E108" s="1">
        <f t="shared" si="7"/>
        <v>26.132338264318349</v>
      </c>
      <c r="F108" s="1">
        <f t="shared" si="15"/>
        <v>36.321205457702476</v>
      </c>
      <c r="G108" s="9">
        <f t="shared" si="14"/>
        <v>9.8760620823509671E-2</v>
      </c>
      <c r="H108" s="9">
        <f t="shared" si="16"/>
        <v>2.7523467488455911E-2</v>
      </c>
      <c r="I108" s="11">
        <f t="shared" si="17"/>
        <v>30.717688060535313</v>
      </c>
      <c r="J108" s="9">
        <f t="shared" si="18"/>
        <v>62.480024285896121</v>
      </c>
      <c r="K108" s="1">
        <f t="shared" si="11"/>
        <v>722.9871395103213</v>
      </c>
      <c r="L108" s="1">
        <f t="shared" si="20"/>
        <v>1004.8761871908962</v>
      </c>
      <c r="M108" s="1">
        <f t="shared" si="12"/>
        <v>1.56181183468121</v>
      </c>
      <c r="N108" s="29">
        <f t="shared" si="21"/>
        <v>38.169454701344463</v>
      </c>
      <c r="O108" s="4">
        <f t="shared" si="19"/>
        <v>3.0196793374819673</v>
      </c>
    </row>
    <row r="109" spans="1:15" ht="15" x14ac:dyDescent="0.2">
      <c r="A109" s="21">
        <v>7</v>
      </c>
      <c r="B109" s="22">
        <v>41.2</v>
      </c>
      <c r="C109" s="23">
        <v>51.482758787878765</v>
      </c>
      <c r="D109" s="1">
        <f t="shared" si="10"/>
        <v>26.132338264318349</v>
      </c>
      <c r="E109" s="1">
        <f t="shared" si="7"/>
        <v>25.642792310899633</v>
      </c>
      <c r="F109" s="1">
        <f t="shared" si="15"/>
        <v>38.249634254476994</v>
      </c>
      <c r="G109" s="9">
        <f t="shared" si="14"/>
        <v>0.12628408831196558</v>
      </c>
      <c r="H109" s="9">
        <f t="shared" si="16"/>
        <v>3.1434097876693823E-2</v>
      </c>
      <c r="I109" s="11">
        <f t="shared" si="17"/>
        <v>35.082164463674779</v>
      </c>
      <c r="J109" s="9">
        <f t="shared" si="18"/>
        <v>71.357404351934278</v>
      </c>
      <c r="K109" s="1">
        <f t="shared" si="11"/>
        <v>718.33518955074646</v>
      </c>
      <c r="L109" s="1">
        <f t="shared" si="20"/>
        <v>1071.4924466614184</v>
      </c>
      <c r="M109" s="1">
        <f t="shared" si="12"/>
        <v>1.9507313469783534</v>
      </c>
      <c r="N109" s="29">
        <f t="shared" si="21"/>
        <v>40.329291985399045</v>
      </c>
      <c r="O109" s="4">
        <f t="shared" si="19"/>
        <v>3.4060353848227933</v>
      </c>
    </row>
    <row r="110" spans="1:15" ht="15" x14ac:dyDescent="0.2">
      <c r="A110" s="21">
        <v>8</v>
      </c>
      <c r="B110" s="22">
        <v>41.79</v>
      </c>
      <c r="C110" s="23">
        <v>54.366190606060627</v>
      </c>
      <c r="D110" s="1">
        <f t="shared" si="10"/>
        <v>25.642792310899633</v>
      </c>
      <c r="E110" s="1">
        <f t="shared" si="7"/>
        <v>25.113904284740752</v>
      </c>
      <c r="F110" s="1">
        <f t="shared" si="15"/>
        <v>40.333966972475856</v>
      </c>
      <c r="G110" s="9">
        <f t="shared" si="14"/>
        <v>0.1577181861886594</v>
      </c>
      <c r="H110" s="9">
        <f t="shared" si="16"/>
        <v>3.5236127673454409E-2</v>
      </c>
      <c r="I110" s="11">
        <f t="shared" si="17"/>
        <v>39.325436694644111</v>
      </c>
      <c r="J110" s="9">
        <f t="shared" si="18"/>
        <v>79.988254158083791</v>
      </c>
      <c r="K110" s="1">
        <f t="shared" si="11"/>
        <v>713.59404466933449</v>
      </c>
      <c r="L110" s="1">
        <f t="shared" si="20"/>
        <v>1146.0614925946197</v>
      </c>
      <c r="M110" s="1">
        <f t="shared" si="12"/>
        <v>2.3797040513760459</v>
      </c>
      <c r="N110" s="29">
        <f t="shared" si="21"/>
        <v>42.65648679628282</v>
      </c>
      <c r="O110" s="4">
        <f t="shared" si="19"/>
        <v>3.7641001861348751</v>
      </c>
    </row>
    <row r="111" spans="1:15" ht="15" x14ac:dyDescent="0.2">
      <c r="A111" s="21">
        <v>9</v>
      </c>
      <c r="B111" s="22">
        <v>42.45</v>
      </c>
      <c r="C111" s="23">
        <v>57.334733535353536</v>
      </c>
      <c r="D111" s="1">
        <f t="shared" si="10"/>
        <v>25.113904284740752</v>
      </c>
      <c r="E111" s="1">
        <f t="shared" si="7"/>
        <v>24.535684881295385</v>
      </c>
      <c r="F111" s="1">
        <f t="shared" si="15"/>
        <v>42.576835444782709</v>
      </c>
      <c r="G111" s="9">
        <f t="shared" si="14"/>
        <v>0.19295431386211381</v>
      </c>
      <c r="H111" s="9">
        <f t="shared" si="16"/>
        <v>3.8820113816632418E-2</v>
      </c>
      <c r="I111" s="11">
        <f t="shared" si="17"/>
        <v>43.325360338189334</v>
      </c>
      <c r="J111" s="9">
        <f t="shared" si="18"/>
        <v>88.124130982470049</v>
      </c>
      <c r="K111" s="1">
        <f t="shared" si="11"/>
        <v>708.17483644445224</v>
      </c>
      <c r="L111" s="1">
        <f t="shared" si="20"/>
        <v>1228.8975679019015</v>
      </c>
      <c r="M111" s="1">
        <f t="shared" si="12"/>
        <v>2.8100711393556752</v>
      </c>
      <c r="N111" s="29">
        <f t="shared" si="21"/>
        <v>45.122796172263726</v>
      </c>
      <c r="O111" s="4">
        <f t="shared" si="19"/>
        <v>4.0824838952357432</v>
      </c>
    </row>
    <row r="112" spans="1:15" ht="15" x14ac:dyDescent="0.2">
      <c r="A112" s="21">
        <v>10</v>
      </c>
      <c r="B112" s="22">
        <v>43.2</v>
      </c>
      <c r="C112" s="23">
        <v>59.675627474747444</v>
      </c>
      <c r="D112" s="1">
        <f t="shared" si="10"/>
        <v>24.535684881295385</v>
      </c>
      <c r="E112" s="1">
        <f t="shared" si="7"/>
        <v>23.929686977656075</v>
      </c>
      <c r="F112" s="1">
        <f t="shared" si="15"/>
        <v>44.903139195937797</v>
      </c>
      <c r="G112" s="9">
        <f t="shared" si="14"/>
        <v>0.23177442767874623</v>
      </c>
      <c r="H112" s="9">
        <f t="shared" si="16"/>
        <v>4.2076535247562941E-2</v>
      </c>
      <c r="I112" s="11">
        <f t="shared" si="17"/>
        <v>46.95970393064988</v>
      </c>
      <c r="J112" s="9">
        <f t="shared" si="18"/>
        <v>95.516415046060118</v>
      </c>
      <c r="K112" s="1">
        <f t="shared" si="11"/>
        <v>702.88678076926408</v>
      </c>
      <c r="L112" s="1">
        <f t="shared" si="20"/>
        <v>1318.9400674290969</v>
      </c>
      <c r="M112" s="1">
        <f t="shared" si="12"/>
        <v>3.3677354396953252</v>
      </c>
      <c r="N112" s="29">
        <f t="shared" si="21"/>
        <v>47.652220692522754</v>
      </c>
      <c r="O112" s="4">
        <f t="shared" si="19"/>
        <v>4.3481207343194326</v>
      </c>
    </row>
    <row r="113" spans="1:15" ht="15" x14ac:dyDescent="0.2">
      <c r="A113" s="21">
        <v>11</v>
      </c>
      <c r="B113" s="22">
        <v>44.02</v>
      </c>
      <c r="C113" s="23">
        <v>61.943185555555516</v>
      </c>
      <c r="D113" s="1">
        <f t="shared" si="10"/>
        <v>23.929686977656075</v>
      </c>
      <c r="E113" s="1">
        <f t="shared" si="7"/>
        <v>23.301039992647123</v>
      </c>
      <c r="F113" s="1">
        <f t="shared" si="15"/>
        <v>47.270440829791823</v>
      </c>
      <c r="G113" s="9">
        <f t="shared" si="14"/>
        <v>0.27385096292630917</v>
      </c>
      <c r="H113" s="9">
        <f t="shared" si="16"/>
        <v>4.4900530368863656E-2</v>
      </c>
      <c r="I113" s="11">
        <f t="shared" si="17"/>
        <v>50.111436220811825</v>
      </c>
      <c r="J113" s="9">
        <f t="shared" si="18"/>
        <v>101.92706384371346</v>
      </c>
      <c r="K113" s="1">
        <f t="shared" si="11"/>
        <v>697.41286525039936</v>
      </c>
      <c r="L113" s="1">
        <f t="shared" si="20"/>
        <v>1414.8301359577797</v>
      </c>
      <c r="M113" s="1">
        <f t="shared" si="12"/>
        <v>3.8761761480429406</v>
      </c>
      <c r="N113" s="29">
        <f t="shared" si="21"/>
        <v>50.216087033314821</v>
      </c>
      <c r="O113" s="4">
        <f t="shared" si="19"/>
        <v>4.553515331286853</v>
      </c>
    </row>
    <row r="114" spans="1:15" ht="15" x14ac:dyDescent="0.2">
      <c r="A114" s="21">
        <v>12</v>
      </c>
      <c r="B114" s="22">
        <v>44.91</v>
      </c>
      <c r="C114" s="23">
        <v>63.455508787878742</v>
      </c>
      <c r="D114" s="1">
        <f t="shared" si="10"/>
        <v>23.301039992647123</v>
      </c>
      <c r="E114" s="1">
        <f t="shared" si="7"/>
        <v>22.641570708551601</v>
      </c>
      <c r="F114" s="1">
        <f t="shared" si="15"/>
        <v>49.657031493418039</v>
      </c>
      <c r="G114" s="9">
        <f t="shared" si="14"/>
        <v>0.31875149329517283</v>
      </c>
      <c r="H114" s="9">
        <f t="shared" si="16"/>
        <v>4.7196944846759625E-2</v>
      </c>
      <c r="I114" s="11">
        <f t="shared" si="17"/>
        <v>52.674359792098471</v>
      </c>
      <c r="J114" s="9">
        <f t="shared" si="18"/>
        <v>107.14007097697538</v>
      </c>
      <c r="K114" s="1">
        <f t="shared" si="11"/>
        <v>691.37586993536866</v>
      </c>
      <c r="L114" s="1">
        <f t="shared" si="20"/>
        <v>1516.3114692481568</v>
      </c>
      <c r="M114" s="1">
        <f t="shared" si="12"/>
        <v>4.4194758029141719</v>
      </c>
      <c r="N114" s="29">
        <f t="shared" si="21"/>
        <v>52.75579471622769</v>
      </c>
      <c r="O114" s="4">
        <f t="shared" si="19"/>
        <v>4.6915484116765507</v>
      </c>
    </row>
    <row r="115" spans="1:15" ht="15" x14ac:dyDescent="0.2">
      <c r="A115" s="21">
        <v>13</v>
      </c>
      <c r="B115" s="22">
        <v>45.89</v>
      </c>
      <c r="C115" s="23">
        <v>64.916049191919186</v>
      </c>
      <c r="D115" s="1">
        <f t="shared" si="10"/>
        <v>22.641570708551601</v>
      </c>
      <c r="E115" s="1">
        <f t="shared" si="7"/>
        <v>21.976692493575342</v>
      </c>
      <c r="F115" s="1">
        <f t="shared" si="15"/>
        <v>51.951159727196803</v>
      </c>
      <c r="G115" s="9">
        <f t="shared" si="14"/>
        <v>0.36594843814193245</v>
      </c>
      <c r="H115" s="9">
        <f t="shared" si="16"/>
        <v>4.8885365055609031E-2</v>
      </c>
      <c r="I115" s="11">
        <f t="shared" si="17"/>
        <v>54.558728660675555</v>
      </c>
      <c r="J115" s="9">
        <f t="shared" si="18"/>
        <v>110.97289239375199</v>
      </c>
      <c r="K115" s="1">
        <f t="shared" si="11"/>
        <v>685.71713224877055</v>
      </c>
      <c r="L115" s="1">
        <f t="shared" si="20"/>
        <v>1620.9809677022818</v>
      </c>
      <c r="M115" s="1">
        <f t="shared" si="12"/>
        <v>5.091213653265326</v>
      </c>
      <c r="N115" s="29">
        <f t="shared" si="21"/>
        <v>55.181175142499704</v>
      </c>
      <c r="O115" s="4">
        <f t="shared" si="19"/>
        <v>4.7556093842384435</v>
      </c>
    </row>
    <row r="116" spans="1:15" ht="15" x14ac:dyDescent="0.2">
      <c r="A116" s="21">
        <v>14</v>
      </c>
      <c r="B116" s="22">
        <v>46.93</v>
      </c>
      <c r="C116" s="23">
        <v>65.461642626262602</v>
      </c>
      <c r="D116" s="1">
        <f t="shared" si="10"/>
        <v>21.976692493575342</v>
      </c>
      <c r="E116" s="1">
        <f t="shared" si="7"/>
        <v>21.292132451025275</v>
      </c>
      <c r="F116" s="1">
        <f t="shared" si="15"/>
        <v>54.159257121482796</v>
      </c>
      <c r="G116" s="9">
        <f t="shared" si="14"/>
        <v>0.41483380319754148</v>
      </c>
      <c r="H116" s="9">
        <f t="shared" si="16"/>
        <v>4.9904768283468237E-2</v>
      </c>
      <c r="I116" s="11">
        <f t="shared" si="17"/>
        <v>55.696438158013272</v>
      </c>
      <c r="J116" s="9">
        <f t="shared" si="18"/>
        <v>113.28700265113432</v>
      </c>
      <c r="K116" s="1">
        <f t="shared" si="11"/>
        <v>679.41373830914335</v>
      </c>
      <c r="L116" s="1">
        <f t="shared" si="20"/>
        <v>1728.1755798574741</v>
      </c>
      <c r="M116" s="1">
        <f t="shared" si="12"/>
        <v>5.632562740634194</v>
      </c>
      <c r="N116" s="29">
        <f t="shared" si="21"/>
        <v>57.478051232616011</v>
      </c>
      <c r="O116" s="4">
        <f t="shared" si="19"/>
        <v>4.7471926834019404</v>
      </c>
    </row>
    <row r="117" spans="1:15" ht="15" x14ac:dyDescent="0.2">
      <c r="A117" s="21">
        <v>15</v>
      </c>
      <c r="B117" s="22">
        <v>48.06</v>
      </c>
      <c r="C117" s="23">
        <v>66.017172929292911</v>
      </c>
      <c r="D117" s="1">
        <f t="shared" si="10"/>
        <v>21.292132451025275</v>
      </c>
      <c r="E117" s="1">
        <f t="shared" si="7"/>
        <v>20.605065837695197</v>
      </c>
      <c r="F117" s="1">
        <f t="shared" si="15"/>
        <v>56.185842219394388</v>
      </c>
      <c r="G117" s="9">
        <f t="shared" si="14"/>
        <v>0.46473857148100972</v>
      </c>
      <c r="H117" s="9">
        <f t="shared" si="16"/>
        <v>5.0217406444574619E-2</v>
      </c>
      <c r="I117" s="11">
        <f t="shared" si="17"/>
        <v>56.045359365441549</v>
      </c>
      <c r="J117" s="9">
        <f t="shared" si="18"/>
        <v>113.99671119010445</v>
      </c>
      <c r="K117" s="1">
        <f t="shared" si="11"/>
        <v>673.32134781320121</v>
      </c>
      <c r="L117" s="1">
        <f t="shared" si="20"/>
        <v>1836.0109746397279</v>
      </c>
      <c r="M117" s="1">
        <f t="shared" si="12"/>
        <v>6.3490001707915908</v>
      </c>
      <c r="N117" s="29">
        <f t="shared" si="21"/>
        <v>59.545540878182145</v>
      </c>
      <c r="O117" s="4">
        <f t="shared" si="19"/>
        <v>4.6646158439818173</v>
      </c>
    </row>
    <row r="118" spans="1:15" ht="15" x14ac:dyDescent="0.2">
      <c r="A118" s="21">
        <v>16</v>
      </c>
      <c r="B118" s="22">
        <v>49.26</v>
      </c>
      <c r="C118" s="23">
        <v>65.732920404040399</v>
      </c>
      <c r="D118" s="1">
        <f t="shared" si="10"/>
        <v>20.605065837695197</v>
      </c>
      <c r="E118" s="1">
        <f t="shared" si="7"/>
        <v>19.919159163971567</v>
      </c>
      <c r="F118" s="1">
        <f t="shared" si="15"/>
        <v>58.007687743286347</v>
      </c>
      <c r="G118" s="9">
        <f t="shared" si="14"/>
        <v>0.51495597792558434</v>
      </c>
      <c r="H118" s="9">
        <f t="shared" si="16"/>
        <v>4.98115621506805E-2</v>
      </c>
      <c r="I118" s="11">
        <f t="shared" si="17"/>
        <v>55.592415039795938</v>
      </c>
      <c r="J118" s="9">
        <f t="shared" si="18"/>
        <v>113.07541879300979</v>
      </c>
      <c r="K118" s="1">
        <f t="shared" si="11"/>
        <v>667.16003140535054</v>
      </c>
      <c r="L118" s="1">
        <f t="shared" si="20"/>
        <v>1942.8737156014804</v>
      </c>
      <c r="M118" s="1">
        <f t="shared" si="12"/>
        <v>6.9609225291943346</v>
      </c>
      <c r="N118" s="29">
        <f t="shared" si="21"/>
        <v>61.365927538013963</v>
      </c>
      <c r="O118" s="4">
        <f t="shared" si="19"/>
        <v>4.5142034137065306</v>
      </c>
    </row>
    <row r="119" spans="1:15" ht="15" x14ac:dyDescent="0.2">
      <c r="A119" s="21">
        <v>17</v>
      </c>
      <c r="B119" s="22">
        <v>50.53</v>
      </c>
      <c r="C119" s="23">
        <v>65.377205757575695</v>
      </c>
      <c r="D119" s="1">
        <f t="shared" si="10"/>
        <v>19.919159163971567</v>
      </c>
      <c r="E119" s="1">
        <f t="shared" si="7"/>
        <v>19.23769161813992</v>
      </c>
      <c r="F119" s="1">
        <f t="shared" si="15"/>
        <v>59.581085871558123</v>
      </c>
      <c r="G119" s="9">
        <f t="shared" si="14"/>
        <v>0.56476754007626484</v>
      </c>
      <c r="H119" s="9">
        <f t="shared" si="16"/>
        <v>4.8702877645219189E-2</v>
      </c>
      <c r="I119" s="11">
        <f t="shared" si="17"/>
        <v>54.355062776292307</v>
      </c>
      <c r="J119" s="9">
        <f t="shared" si="18"/>
        <v>110.55863434876512</v>
      </c>
      <c r="K119" s="1">
        <f t="shared" si="11"/>
        <v>660.9473535740932</v>
      </c>
      <c r="L119" s="1">
        <f t="shared" si="20"/>
        <v>2047.0211193501182</v>
      </c>
      <c r="M119" s="1">
        <f t="shared" si="12"/>
        <v>7.5667979056878796</v>
      </c>
      <c r="N119" s="29">
        <f t="shared" si="21"/>
        <v>62.899100070577276</v>
      </c>
      <c r="O119" s="4">
        <f t="shared" si="19"/>
        <v>4.3027953909592158</v>
      </c>
    </row>
    <row r="120" spans="1:15" ht="15" x14ac:dyDescent="0.2">
      <c r="A120" s="21">
        <v>18</v>
      </c>
      <c r="B120" s="22">
        <v>51.87</v>
      </c>
      <c r="C120" s="23">
        <v>64.370397676767666</v>
      </c>
      <c r="D120" s="1">
        <f t="shared" si="10"/>
        <v>19.23769161813992</v>
      </c>
      <c r="E120" s="1">
        <f t="shared" si="7"/>
        <v>18.558922601873164</v>
      </c>
      <c r="F120" s="1">
        <f t="shared" si="15"/>
        <v>60.884267189870066</v>
      </c>
      <c r="G120" s="9">
        <f t="shared" si="14"/>
        <v>0.61347041772148403</v>
      </c>
      <c r="H120" s="9">
        <f t="shared" si="16"/>
        <v>4.6934056633576859E-2</v>
      </c>
      <c r="I120" s="11">
        <f t="shared" si="17"/>
        <v>52.380962234878375</v>
      </c>
      <c r="J120" s="9">
        <f t="shared" si="18"/>
        <v>106.54329798857833</v>
      </c>
      <c r="K120" s="1">
        <f t="shared" si="11"/>
        <v>654.53612297396569</v>
      </c>
      <c r="L120" s="1">
        <f t="shared" si="20"/>
        <v>2147.2664686120534</v>
      </c>
      <c r="M120" s="1">
        <f t="shared" si="12"/>
        <v>8.1584918034425726</v>
      </c>
      <c r="N120" s="29">
        <f t="shared" si="21"/>
        <v>64.114606477616817</v>
      </c>
      <c r="O120" s="4">
        <f t="shared" si="19"/>
        <v>4.0394032955371788</v>
      </c>
    </row>
    <row r="121" spans="1:15" ht="15" x14ac:dyDescent="0.2">
      <c r="A121" s="21">
        <v>19</v>
      </c>
      <c r="B121" s="22">
        <v>53.29</v>
      </c>
      <c r="C121" s="23">
        <v>63.522049191919166</v>
      </c>
      <c r="D121" s="1">
        <f t="shared" si="10"/>
        <v>18.558922601873164</v>
      </c>
      <c r="E121" s="1">
        <f t="shared" si="7"/>
        <v>17.890573864489532</v>
      </c>
      <c r="F121" s="1">
        <f t="shared" si="15"/>
        <v>61.880509177853213</v>
      </c>
      <c r="G121" s="9">
        <f t="shared" si="14"/>
        <v>0.66040447435506089</v>
      </c>
      <c r="H121" s="9">
        <f t="shared" si="16"/>
        <v>4.4572869470496213E-2</v>
      </c>
      <c r="I121" s="11">
        <f t="shared" si="17"/>
        <v>49.745748820781024</v>
      </c>
      <c r="J121" s="9">
        <f t="shared" si="18"/>
        <v>101.18325273429846</v>
      </c>
      <c r="K121" s="1">
        <f t="shared" si="11"/>
        <v>648.23817424732249</v>
      </c>
      <c r="L121" s="1">
        <f t="shared" si="20"/>
        <v>2242.1476580226422</v>
      </c>
      <c r="M121" s="1">
        <f t="shared" si="12"/>
        <v>8.7870323032551774</v>
      </c>
      <c r="N121" s="29">
        <f t="shared" si="21"/>
        <v>64.977256286248434</v>
      </c>
      <c r="O121" s="4">
        <f t="shared" si="19"/>
        <v>3.7339650081276803</v>
      </c>
    </row>
    <row r="122" spans="1:15" ht="15" x14ac:dyDescent="0.2">
      <c r="A122" s="21">
        <v>20</v>
      </c>
      <c r="B122" s="22">
        <v>54.78</v>
      </c>
      <c r="C122" s="23">
        <v>61.973352222222246</v>
      </c>
      <c r="D122" s="1">
        <f t="shared" si="10"/>
        <v>17.890573864489532</v>
      </c>
      <c r="E122" s="1">
        <f t="shared" si="7"/>
        <v>17.234757130756176</v>
      </c>
      <c r="F122" s="1">
        <f t="shared" si="15"/>
        <v>62.570399451693575</v>
      </c>
      <c r="G122" s="9">
        <f t="shared" si="14"/>
        <v>0.7049773438255571</v>
      </c>
      <c r="H122" s="9">
        <f t="shared" si="16"/>
        <v>4.1708541405052424E-2</v>
      </c>
      <c r="I122" s="11">
        <f t="shared" si="17"/>
        <v>46.549002769279973</v>
      </c>
      <c r="J122" s="9">
        <f t="shared" si="18"/>
        <v>94.681045584462993</v>
      </c>
      <c r="K122" s="1">
        <f t="shared" si="11"/>
        <v>641.93611092361289</v>
      </c>
      <c r="L122" s="1">
        <f t="shared" si="20"/>
        <v>2330.5346619175061</v>
      </c>
      <c r="M122" s="1">
        <f t="shared" si="12"/>
        <v>9.3229895183023483</v>
      </c>
      <c r="N122" s="29">
        <f t="shared" si="21"/>
        <v>65.494175273196333</v>
      </c>
      <c r="O122" s="4">
        <f t="shared" si="19"/>
        <v>3.3989779313092345</v>
      </c>
    </row>
    <row r="123" spans="1:15" ht="15" x14ac:dyDescent="0.2">
      <c r="A123" s="21">
        <v>21</v>
      </c>
      <c r="B123" s="22">
        <v>56.34</v>
      </c>
      <c r="C123" s="23">
        <v>60.640420404040412</v>
      </c>
      <c r="D123" s="1">
        <f t="shared" si="10"/>
        <v>17.234757130756176</v>
      </c>
      <c r="E123" s="1">
        <f t="shared" si="7"/>
        <v>16.593239398849025</v>
      </c>
      <c r="F123" s="1">
        <f t="shared" si="15"/>
        <v>62.952404511008396</v>
      </c>
      <c r="G123" s="9">
        <f t="shared" si="14"/>
        <v>0.74668588523060953</v>
      </c>
      <c r="H123" s="9">
        <f t="shared" si="16"/>
        <v>3.844675552856136E-2</v>
      </c>
      <c r="I123" s="11">
        <f t="shared" si="17"/>
        <v>42.908672163540103</v>
      </c>
      <c r="J123" s="9">
        <f t="shared" si="18"/>
        <v>87.27658388776608</v>
      </c>
      <c r="K123" s="1">
        <f t="shared" si="11"/>
        <v>635.64206923401389</v>
      </c>
      <c r="L123" s="1">
        <f t="shared" si="20"/>
        <v>2411.5361506451659</v>
      </c>
      <c r="M123" s="1">
        <f t="shared" si="12"/>
        <v>9.8205751037173439</v>
      </c>
      <c r="N123" s="29">
        <f t="shared" si="21"/>
        <v>65.667327205627601</v>
      </c>
      <c r="O123" s="4">
        <f t="shared" si="19"/>
        <v>3.0464090992928718</v>
      </c>
    </row>
    <row r="124" spans="1:15" ht="15" x14ac:dyDescent="0.2">
      <c r="A124" s="21">
        <v>22</v>
      </c>
      <c r="B124" s="22">
        <v>57.97</v>
      </c>
      <c r="C124" s="23">
        <v>58.816826969696962</v>
      </c>
      <c r="D124" s="1">
        <f t="shared" si="10"/>
        <v>16.593239398849025</v>
      </c>
      <c r="E124" s="1">
        <f t="shared" si="7"/>
        <v>15.967467400814378</v>
      </c>
      <c r="F124" s="1">
        <f t="shared" si="15"/>
        <v>63.034041907027877</v>
      </c>
      <c r="G124" s="9">
        <f t="shared" si="14"/>
        <v>0.78513264075917089</v>
      </c>
      <c r="H124" s="9">
        <f t="shared" si="16"/>
        <v>3.4903638527716829E-2</v>
      </c>
      <c r="I124" s="11">
        <f t="shared" si="17"/>
        <v>38.954360707704438</v>
      </c>
      <c r="J124" s="9">
        <f t="shared" si="18"/>
        <v>79.233482619606903</v>
      </c>
      <c r="K124" s="1">
        <f t="shared" si="11"/>
        <v>629.36697407390727</v>
      </c>
      <c r="L124" s="1">
        <f t="shared" si="20"/>
        <v>2484.5232636360788</v>
      </c>
      <c r="M124" s="1">
        <f t="shared" si="12"/>
        <v>10.274548830845477</v>
      </c>
      <c r="N124" s="29">
        <f t="shared" si="21"/>
        <v>65.508517123788167</v>
      </c>
      <c r="O124" s="4">
        <f t="shared" si="19"/>
        <v>2.6878979270453294</v>
      </c>
    </row>
    <row r="125" spans="1:15" ht="15" x14ac:dyDescent="0.2">
      <c r="A125" s="21">
        <v>23</v>
      </c>
      <c r="B125" s="22">
        <v>59.67</v>
      </c>
      <c r="C125" s="23">
        <v>57.114051717171705</v>
      </c>
      <c r="D125" s="1">
        <f t="shared" si="10"/>
        <v>15.967467400814378</v>
      </c>
      <c r="E125" s="1">
        <f t="shared" si="7"/>
        <v>15.358594108550511</v>
      </c>
      <c r="F125" s="1">
        <f t="shared" si="15"/>
        <v>62.830827913717947</v>
      </c>
      <c r="G125" s="9">
        <f t="shared" si="14"/>
        <v>0.82003627928688771</v>
      </c>
      <c r="H125" s="9">
        <f t="shared" si="16"/>
        <v>3.1199200582957887E-2</v>
      </c>
      <c r="I125" s="11">
        <f t="shared" si="17"/>
        <v>34.820006296348268</v>
      </c>
      <c r="J125" s="9">
        <f t="shared" si="18"/>
        <v>70.824172533542637</v>
      </c>
      <c r="K125" s="1">
        <f t="shared" si="11"/>
        <v>623.12060444521296</v>
      </c>
      <c r="L125" s="1">
        <f t="shared" si="20"/>
        <v>2549.1384947527645</v>
      </c>
      <c r="M125" s="1">
        <f t="shared" si="12"/>
        <v>10.681240745332097</v>
      </c>
      <c r="N125" s="29">
        <f t="shared" si="21"/>
        <v>65.038125350900728</v>
      </c>
      <c r="O125" s="4">
        <f t="shared" si="19"/>
        <v>2.3341716974257252</v>
      </c>
    </row>
    <row r="126" spans="1:15" ht="15" x14ac:dyDescent="0.2">
      <c r="A126" s="21">
        <v>24</v>
      </c>
      <c r="B126" s="22">
        <v>61.44</v>
      </c>
      <c r="C126" s="23">
        <v>55.130746161616145</v>
      </c>
      <c r="D126" s="1">
        <f t="shared" si="10"/>
        <v>15.358594108550511</v>
      </c>
      <c r="E126" s="1">
        <f t="shared" si="7"/>
        <v>14.767506230341398</v>
      </c>
      <c r="F126" s="1">
        <f t="shared" si="15"/>
        <v>62.367878238766288</v>
      </c>
      <c r="G126" s="9">
        <f t="shared" si="14"/>
        <v>0.8512354798698456</v>
      </c>
      <c r="H126" s="9">
        <f t="shared" si="16"/>
        <v>2.7450756283527555E-2</v>
      </c>
      <c r="I126" s="11">
        <f t="shared" si="17"/>
        <v>30.636538397527492</v>
      </c>
      <c r="J126" s="9">
        <f t="shared" si="18"/>
        <v>62.314965219421815</v>
      </c>
      <c r="K126" s="1">
        <f t="shared" si="11"/>
        <v>616.9116630283562</v>
      </c>
      <c r="L126" s="1">
        <f t="shared" si="20"/>
        <v>2605.4142712853891</v>
      </c>
      <c r="M126" s="1">
        <f t="shared" si="12"/>
        <v>11.03911444826158</v>
      </c>
      <c r="N126" s="29">
        <f t="shared" si="21"/>
        <v>64.283499877004814</v>
      </c>
      <c r="O126" s="4">
        <f t="shared" si="19"/>
        <v>1.9945663019223629</v>
      </c>
    </row>
    <row r="127" spans="1:15" ht="15" x14ac:dyDescent="0.2">
      <c r="A127" s="21">
        <v>25</v>
      </c>
      <c r="B127" s="22">
        <v>63.28</v>
      </c>
      <c r="C127" s="23">
        <v>53.495736060606092</v>
      </c>
      <c r="D127" s="1">
        <f t="shared" si="10"/>
        <v>14.767506230341398</v>
      </c>
      <c r="E127" s="1">
        <f t="shared" si="7"/>
        <v>14.197748371699387</v>
      </c>
      <c r="F127" s="1">
        <f t="shared" si="15"/>
        <v>61.666807630244911</v>
      </c>
      <c r="G127" s="9">
        <f t="shared" si="14"/>
        <v>0.87868623615337316</v>
      </c>
      <c r="H127" s="9">
        <f t="shared" si="16"/>
        <v>2.376685253186317E-2</v>
      </c>
      <c r="I127" s="11">
        <f t="shared" si="17"/>
        <v>26.525101263520838</v>
      </c>
      <c r="J127" s="9">
        <f t="shared" si="18"/>
        <v>53.952269059592588</v>
      </c>
      <c r="K127" s="1">
        <f t="shared" si="11"/>
        <v>610.87247434155904</v>
      </c>
      <c r="L127" s="1">
        <f t="shared" si="20"/>
        <v>2653.2767292116578</v>
      </c>
      <c r="M127" s="1">
        <f t="shared" si="12"/>
        <v>11.346692603965122</v>
      </c>
      <c r="N127" s="29">
        <f t="shared" si="21"/>
        <v>63.277139844838338</v>
      </c>
      <c r="O127" s="4">
        <f t="shared" si="19"/>
        <v>1.6766814957977771</v>
      </c>
    </row>
    <row r="128" spans="1:15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10"/>
        <v>14.197748371699387</v>
      </c>
      <c r="E128" s="1">
        <f t="shared" si="7"/>
        <v>13.646471291215525</v>
      </c>
      <c r="F128" s="1">
        <f t="shared" si="15"/>
        <v>60.769915488603729</v>
      </c>
      <c r="G128" s="9">
        <f t="shared" si="14"/>
        <v>0.90245308868523633</v>
      </c>
      <c r="H128" s="9">
        <f t="shared" si="16"/>
        <v>2.024217087146396E-2</v>
      </c>
      <c r="I128" s="11">
        <f t="shared" si="17"/>
        <v>22.591364651219212</v>
      </c>
      <c r="J128" s="9">
        <f t="shared" si="18"/>
        <v>45.951017188469798</v>
      </c>
      <c r="K128" s="1">
        <f t="shared" si="11"/>
        <v>604.78266320823491</v>
      </c>
      <c r="L128" s="1">
        <f t="shared" si="20"/>
        <v>2693.193760338283</v>
      </c>
      <c r="M128" s="1">
        <f t="shared" si="12"/>
        <v>11.546283942834743</v>
      </c>
      <c r="N128" s="29">
        <f t="shared" si="21"/>
        <v>62.066852410733844</v>
      </c>
      <c r="O128" s="4">
        <f t="shared" si="19"/>
        <v>1.3863985671199268</v>
      </c>
    </row>
    <row r="129" spans="1:15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10"/>
        <v>13.646471291215525</v>
      </c>
      <c r="E129" s="1">
        <f t="shared" si="7"/>
        <v>13.113962541026565</v>
      </c>
      <c r="F129" s="1">
        <f t="shared" si="15"/>
        <v>59.70162552866573</v>
      </c>
      <c r="G129" s="9">
        <f t="shared" si="14"/>
        <v>0.92269525955670029</v>
      </c>
      <c r="H129" s="9">
        <f t="shared" si="16"/>
        <v>1.6953762376804904E-2</v>
      </c>
      <c r="I129" s="11">
        <f t="shared" si="17"/>
        <v>18.921321754301566</v>
      </c>
      <c r="J129" s="9">
        <f t="shared" si="18"/>
        <v>38.486120452823378</v>
      </c>
      <c r="K129" s="1">
        <f t="shared" si="11"/>
        <v>598.74867714639026</v>
      </c>
      <c r="L129" s="1">
        <f t="shared" si="20"/>
        <v>2725.8175549111775</v>
      </c>
      <c r="M129" s="1">
        <f t="shared" si="12"/>
        <v>11.761220229147128</v>
      </c>
      <c r="N129" s="29">
        <f t="shared" si="21"/>
        <v>60.676524541006437</v>
      </c>
      <c r="O129" s="4">
        <f t="shared" si="19"/>
        <v>1.1271077738973379</v>
      </c>
    </row>
    <row r="130" spans="1:15" ht="15" x14ac:dyDescent="0.2">
      <c r="A130" s="21">
        <v>28</v>
      </c>
      <c r="B130" s="22">
        <v>69.19</v>
      </c>
      <c r="C130" s="23">
        <v>47.950748686868678</v>
      </c>
      <c r="D130" s="1">
        <f t="shared" si="10"/>
        <v>13.113962541026565</v>
      </c>
      <c r="E130" s="1">
        <f t="shared" si="7"/>
        <v>12.602697466322432</v>
      </c>
      <c r="F130" s="1">
        <f t="shared" si="15"/>
        <v>58.492051660871475</v>
      </c>
      <c r="G130" s="9">
        <f t="shared" si="14"/>
        <v>0.93964902193350519</v>
      </c>
      <c r="H130" s="9">
        <f t="shared" si="16"/>
        <v>1.3958827366106208E-2</v>
      </c>
      <c r="I130" s="11">
        <f t="shared" si="17"/>
        <v>15.578811241816002</v>
      </c>
      <c r="J130" s="9">
        <f t="shared" si="18"/>
        <v>31.687427218345569</v>
      </c>
      <c r="K130" s="1">
        <f t="shared" si="11"/>
        <v>592.88635126646125</v>
      </c>
      <c r="L130" s="1">
        <f t="shared" si="20"/>
        <v>2751.7235242673114</v>
      </c>
      <c r="M130" s="1">
        <f t="shared" si="12"/>
        <v>11.932378538817707</v>
      </c>
      <c r="N130" s="29">
        <f t="shared" si="21"/>
        <v>59.143136320014719</v>
      </c>
      <c r="O130" s="4">
        <f t="shared" si="19"/>
        <v>0.90063947054869198</v>
      </c>
    </row>
    <row r="131" spans="1:15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10"/>
        <v>12.602697466322432</v>
      </c>
      <c r="E131" s="1">
        <f t="shared" ref="E131:E194" si="22">D131*(B131/B132)^$I$3</f>
        <v>12.112184408009961</v>
      </c>
      <c r="F131" s="1">
        <f t="shared" si="15"/>
        <v>57.180397199567068</v>
      </c>
      <c r="G131" s="9">
        <f t="shared" si="14"/>
        <v>0.9536078492996114</v>
      </c>
      <c r="H131" s="9">
        <f t="shared" si="16"/>
        <v>1.1294089096650528E-2</v>
      </c>
      <c r="I131" s="11">
        <f t="shared" si="17"/>
        <v>12.604818268058526</v>
      </c>
      <c r="J131" s="9">
        <f t="shared" si="18"/>
        <v>25.638301618128985</v>
      </c>
      <c r="K131" s="1">
        <f t="shared" si="11"/>
        <v>587.10489340424976</v>
      </c>
      <c r="L131" s="1">
        <f t="shared" si="20"/>
        <v>2771.6628043132841</v>
      </c>
      <c r="M131" s="1">
        <f t="shared" si="12"/>
        <v>12.007883411909145</v>
      </c>
      <c r="N131" s="29">
        <f t="shared" si="21"/>
        <v>57.512286090327216</v>
      </c>
      <c r="O131" s="4">
        <f t="shared" si="19"/>
        <v>0.7072418722434296</v>
      </c>
    </row>
    <row r="132" spans="1:15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23">E131</f>
        <v>12.112184408009961</v>
      </c>
      <c r="E132" s="1">
        <f t="shared" si="22"/>
        <v>11.641876887741304</v>
      </c>
      <c r="F132" s="1">
        <f t="shared" si="15"/>
        <v>55.792475698779519</v>
      </c>
      <c r="G132" s="9">
        <f t="shared" si="14"/>
        <v>0.96490193839626193</v>
      </c>
      <c r="H132" s="9">
        <f t="shared" si="16"/>
        <v>8.976651749819875E-3</v>
      </c>
      <c r="I132" s="11">
        <f>I$15*H132*(I$16*I$12)*I$13</f>
        <v>10.018432030581867</v>
      </c>
      <c r="J132" s="9">
        <f t="shared" si="18"/>
        <v>20.377571233349073</v>
      </c>
      <c r="K132" s="1">
        <f t="shared" ref="K132:K195" si="24">1/(E131*B131/(K131*(B132)*E132))</f>
        <v>581.40587183209379</v>
      </c>
      <c r="L132" s="1">
        <f t="shared" si="20"/>
        <v>2786.3267485225324</v>
      </c>
      <c r="M132" s="1">
        <f t="shared" ref="M132:M195" si="25">(F132*100000)*((B132/1000000)-(B131/1000000))</f>
        <v>12.051174750936337</v>
      </c>
      <c r="N132" s="29">
        <f t="shared" si="21"/>
        <v>55.81484431866982</v>
      </c>
      <c r="O132" s="4">
        <f t="shared" si="19"/>
        <v>0.54559194176075521</v>
      </c>
    </row>
    <row r="133" spans="1:15" ht="15" x14ac:dyDescent="0.2">
      <c r="A133" s="21">
        <v>31</v>
      </c>
      <c r="B133" s="22">
        <v>75.67</v>
      </c>
      <c r="C133" s="23">
        <v>43.140624949494963</v>
      </c>
      <c r="D133" s="1">
        <f t="shared" si="23"/>
        <v>11.641876887741304</v>
      </c>
      <c r="E133" s="1">
        <f t="shared" si="22"/>
        <v>11.189277224332761</v>
      </c>
      <c r="F133" s="1">
        <f t="shared" si="15"/>
        <v>54.356919264789546</v>
      </c>
      <c r="G133" s="9">
        <f t="shared" si="14"/>
        <v>0.9738785901460818</v>
      </c>
      <c r="H133" s="9">
        <f t="shared" si="16"/>
        <v>7.0060985285556043E-3</v>
      </c>
      <c r="I133" s="11">
        <f t="shared" si="17"/>
        <v>7.8191873611786704</v>
      </c>
      <c r="J133" s="9">
        <f t="shared" si="18"/>
        <v>15.90428990813515</v>
      </c>
      <c r="K133" s="1">
        <f t="shared" si="24"/>
        <v>575.69224480799289</v>
      </c>
      <c r="L133" s="1">
        <f t="shared" si="20"/>
        <v>2796.6825957571727</v>
      </c>
      <c r="M133" s="1">
        <f t="shared" si="25"/>
        <v>12.067236076783294</v>
      </c>
      <c r="N133" s="29">
        <f t="shared" si="21"/>
        <v>54.07832472019318</v>
      </c>
      <c r="O133" s="4">
        <f t="shared" si="19"/>
        <v>0.41333090319432642</v>
      </c>
    </row>
    <row r="134" spans="1:15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23"/>
        <v>11.189277224332761</v>
      </c>
      <c r="E134" s="1">
        <f t="shared" si="22"/>
        <v>10.755929972671767</v>
      </c>
      <c r="F134" s="1">
        <f t="shared" si="15"/>
        <v>52.888773267350253</v>
      </c>
      <c r="G134" s="9">
        <f t="shared" si="14"/>
        <v>0.98088468867463741</v>
      </c>
      <c r="H134" s="9">
        <f t="shared" si="16"/>
        <v>5.367491148101422E-3</v>
      </c>
      <c r="I134" s="11">
        <f t="shared" si="17"/>
        <v>5.9904123208392202</v>
      </c>
      <c r="J134" s="9">
        <f t="shared" si="18"/>
        <v>12.184546784607308</v>
      </c>
      <c r="K134" s="1">
        <f t="shared" si="24"/>
        <v>570.1438021344984</v>
      </c>
      <c r="L134" s="1">
        <f t="shared" si="20"/>
        <v>2803.4959652481102</v>
      </c>
      <c r="M134" s="1">
        <f t="shared" si="25"/>
        <v>12.111529078223173</v>
      </c>
      <c r="N134" s="29">
        <f t="shared" si="21"/>
        <v>52.31794935744319</v>
      </c>
      <c r="O134" s="4">
        <f t="shared" si="19"/>
        <v>0.307358251454039</v>
      </c>
    </row>
    <row r="135" spans="1:15" ht="15" x14ac:dyDescent="0.2">
      <c r="A135" s="21">
        <v>33</v>
      </c>
      <c r="B135" s="22">
        <v>80.31</v>
      </c>
      <c r="C135" s="23">
        <v>40.07965272727273</v>
      </c>
      <c r="D135" s="1">
        <f t="shared" si="23"/>
        <v>10.755929972671767</v>
      </c>
      <c r="E135" s="1">
        <f t="shared" si="22"/>
        <v>10.342830341789599</v>
      </c>
      <c r="F135" s="1">
        <f t="shared" si="15"/>
        <v>51.410759273771454</v>
      </c>
      <c r="G135" s="9">
        <f t="shared" si="14"/>
        <v>0.98625217982273883</v>
      </c>
      <c r="H135" s="9">
        <f t="shared" si="16"/>
        <v>4.0348861325620877E-3</v>
      </c>
      <c r="I135" s="11">
        <f t="shared" si="17"/>
        <v>4.5031525781337951</v>
      </c>
      <c r="J135" s="9">
        <f t="shared" si="18"/>
        <v>9.1594485200326652</v>
      </c>
      <c r="K135" s="1">
        <f t="shared" si="24"/>
        <v>564.77262484082826</v>
      </c>
      <c r="L135" s="1">
        <f t="shared" si="20"/>
        <v>2807.2963106425618</v>
      </c>
      <c r="M135" s="1">
        <f t="shared" si="25"/>
        <v>12.081528429336377</v>
      </c>
      <c r="N135" s="29">
        <f t="shared" si="21"/>
        <v>50.563106336798164</v>
      </c>
      <c r="O135" s="4">
        <f t="shared" si="19"/>
        <v>0.22428851092684815</v>
      </c>
    </row>
    <row r="136" spans="1:15" ht="15" x14ac:dyDescent="0.2">
      <c r="A136" s="21">
        <v>34</v>
      </c>
      <c r="B136" s="22">
        <v>82.71</v>
      </c>
      <c r="C136" s="23">
        <v>38.484122424242457</v>
      </c>
      <c r="D136" s="1">
        <f t="shared" si="23"/>
        <v>10.342830341789599</v>
      </c>
      <c r="E136" s="1">
        <f t="shared" si="22"/>
        <v>9.9474170810018219</v>
      </c>
      <c r="F136" s="1">
        <f t="shared" si="15"/>
        <v>49.945279956286008</v>
      </c>
      <c r="G136" s="9">
        <f t="shared" si="14"/>
        <v>0.99028706595530092</v>
      </c>
      <c r="H136" s="9">
        <f t="shared" si="16"/>
        <v>2.9749870456136085E-3</v>
      </c>
      <c r="I136" s="11">
        <f t="shared" si="17"/>
        <v>3.3202474975081384</v>
      </c>
      <c r="J136" s="9">
        <f t="shared" si="18"/>
        <v>6.753410083163633</v>
      </c>
      <c r="K136" s="1">
        <f t="shared" si="24"/>
        <v>559.41352171524716</v>
      </c>
      <c r="L136" s="1">
        <f t="shared" si="20"/>
        <v>2808.7758586861264</v>
      </c>
      <c r="M136" s="1">
        <f t="shared" si="25"/>
        <v>11.986867189508596</v>
      </c>
      <c r="N136" s="29">
        <f t="shared" si="21"/>
        <v>48.837187960332962</v>
      </c>
      <c r="O136" s="4">
        <f t="shared" si="19"/>
        <v>0.160572965663554</v>
      </c>
    </row>
    <row r="137" spans="1:15" ht="15" x14ac:dyDescent="0.2">
      <c r="A137" s="21">
        <v>35</v>
      </c>
      <c r="B137" s="22">
        <v>85.17</v>
      </c>
      <c r="C137" s="23">
        <v>37.249273939393944</v>
      </c>
      <c r="D137" s="1">
        <f t="shared" si="23"/>
        <v>9.9474170810018219</v>
      </c>
      <c r="E137" s="1">
        <f t="shared" si="22"/>
        <v>9.5690313034666321</v>
      </c>
      <c r="F137" s="1">
        <f t="shared" si="15"/>
        <v>48.498788876666694</v>
      </c>
      <c r="G137" s="9">
        <f t="shared" si="14"/>
        <v>0.99326205300091452</v>
      </c>
      <c r="H137" s="9">
        <f t="shared" si="16"/>
        <v>2.1505986565694135E-3</v>
      </c>
      <c r="I137" s="11">
        <f t="shared" si="17"/>
        <v>2.4001851766538316</v>
      </c>
      <c r="J137" s="9">
        <f t="shared" si="18"/>
        <v>4.8819959312187207</v>
      </c>
      <c r="K137" s="1">
        <f t="shared" si="24"/>
        <v>554.13965967564809</v>
      </c>
      <c r="L137" s="1">
        <f t="shared" si="20"/>
        <v>2808.5499472721981</v>
      </c>
      <c r="M137" s="1">
        <f t="shared" si="25"/>
        <v>11.930702063660009</v>
      </c>
      <c r="N137" s="29">
        <f t="shared" si="21"/>
        <v>47.144087453297701</v>
      </c>
      <c r="O137" s="4">
        <f t="shared" si="19"/>
        <v>0.11272444178249764</v>
      </c>
    </row>
    <row r="138" spans="1:15" ht="15" x14ac:dyDescent="0.2">
      <c r="A138" s="21">
        <v>36</v>
      </c>
      <c r="B138" s="22">
        <v>87.69</v>
      </c>
      <c r="C138" s="23">
        <v>35.743114848484858</v>
      </c>
      <c r="D138" s="1">
        <f t="shared" si="23"/>
        <v>9.5690313034666321</v>
      </c>
      <c r="E138" s="1">
        <f t="shared" si="22"/>
        <v>9.2083704114560216</v>
      </c>
      <c r="F138" s="1">
        <f t="shared" si="15"/>
        <v>47.07769871702736</v>
      </c>
      <c r="G138" s="9">
        <f t="shared" si="14"/>
        <v>0.99541265165748394</v>
      </c>
      <c r="H138" s="9">
        <f t="shared" si="16"/>
        <v>1.5236270707914557E-3</v>
      </c>
      <c r="I138" s="11">
        <f t="shared" si="17"/>
        <v>1.7004507553704575</v>
      </c>
      <c r="J138" s="9">
        <f t="shared" si="18"/>
        <v>3.4587304970068473</v>
      </c>
      <c r="K138" s="1">
        <f t="shared" si="24"/>
        <v>549.03175233050115</v>
      </c>
      <c r="L138" s="1">
        <f t="shared" si="20"/>
        <v>2806.9191689053714</v>
      </c>
      <c r="M138" s="1">
        <f t="shared" si="25"/>
        <v>11.863580076690878</v>
      </c>
      <c r="N138" s="29">
        <f t="shared" si="21"/>
        <v>45.493032806772916</v>
      </c>
      <c r="O138" s="4">
        <f t="shared" si="19"/>
        <v>7.7566461643081633E-2</v>
      </c>
    </row>
    <row r="139" spans="1:15" ht="15" x14ac:dyDescent="0.2">
      <c r="A139" s="21">
        <v>37</v>
      </c>
      <c r="B139" s="22">
        <v>90.26</v>
      </c>
      <c r="C139" s="23">
        <v>34.592036565656599</v>
      </c>
      <c r="D139" s="1">
        <f t="shared" si="23"/>
        <v>9.2083704114560216</v>
      </c>
      <c r="E139" s="1">
        <f t="shared" si="22"/>
        <v>8.8632469088766488</v>
      </c>
      <c r="F139" s="1">
        <f t="shared" si="15"/>
        <v>45.69600043063452</v>
      </c>
      <c r="G139" s="9">
        <f t="shared" si="14"/>
        <v>0.99693627872827539</v>
      </c>
      <c r="H139" s="9">
        <f t="shared" si="16"/>
        <v>1.0574640570641947E-3</v>
      </c>
      <c r="I139" s="11">
        <f t="shared" si="17"/>
        <v>1.1801874547147895</v>
      </c>
      <c r="J139" s="9">
        <f t="shared" si="18"/>
        <v>2.4005107639342618</v>
      </c>
      <c r="K139" s="1">
        <f t="shared" si="24"/>
        <v>543.94224346666783</v>
      </c>
      <c r="L139" s="1">
        <f t="shared" si="20"/>
        <v>2804.3881939923863</v>
      </c>
      <c r="M139" s="1">
        <f t="shared" si="25"/>
        <v>11.74387211067312</v>
      </c>
      <c r="N139" s="29">
        <f t="shared" si="21"/>
        <v>43.896687374129883</v>
      </c>
      <c r="O139" s="4">
        <f t="shared" si="19"/>
        <v>5.230168201705248E-2</v>
      </c>
    </row>
    <row r="140" spans="1:15" ht="15" x14ac:dyDescent="0.2">
      <c r="A140" s="21">
        <v>38</v>
      </c>
      <c r="B140" s="22">
        <v>92.89</v>
      </c>
      <c r="C140" s="23">
        <v>33.207922929292948</v>
      </c>
      <c r="D140" s="1">
        <f t="shared" si="23"/>
        <v>8.8632469088766488</v>
      </c>
      <c r="E140" s="1">
        <f t="shared" si="22"/>
        <v>8.5342204904296608</v>
      </c>
      <c r="F140" s="1">
        <f t="shared" si="15"/>
        <v>44.351434635299029</v>
      </c>
      <c r="G140" s="9">
        <f t="shared" si="14"/>
        <v>0.99799374278533959</v>
      </c>
      <c r="H140" s="9">
        <f t="shared" si="16"/>
        <v>7.1868907137073723E-4</v>
      </c>
      <c r="I140" s="11">
        <f t="shared" si="17"/>
        <v>0.80209612819102716</v>
      </c>
      <c r="J140" s="9">
        <f t="shared" si="18"/>
        <v>1.6314699683855465</v>
      </c>
      <c r="K140" s="1">
        <f t="shared" si="24"/>
        <v>539.0107577897486</v>
      </c>
      <c r="L140" s="1">
        <f t="shared" si="20"/>
        <v>2801.1814809147845</v>
      </c>
      <c r="M140" s="1">
        <f t="shared" si="25"/>
        <v>11.664427309083614</v>
      </c>
      <c r="N140" s="29">
        <f t="shared" si="21"/>
        <v>42.352320839419839</v>
      </c>
      <c r="O140" s="4">
        <f t="shared" si="19"/>
        <v>3.4539611505696073E-2</v>
      </c>
    </row>
    <row r="141" spans="1:15" ht="15" x14ac:dyDescent="0.2">
      <c r="A141" s="21">
        <v>39</v>
      </c>
      <c r="B141" s="22">
        <v>95.57</v>
      </c>
      <c r="C141" s="23">
        <v>32.153074444444428</v>
      </c>
      <c r="D141" s="1">
        <f t="shared" si="23"/>
        <v>8.5342204904296608</v>
      </c>
      <c r="E141" s="1">
        <f t="shared" si="22"/>
        <v>8.2204461699845393</v>
      </c>
      <c r="F141" s="1">
        <f t="shared" si="15"/>
        <v>43.05029823074446</v>
      </c>
      <c r="G141" s="9">
        <f t="shared" si="14"/>
        <v>0.99871243185671033</v>
      </c>
      <c r="H141" s="9">
        <f t="shared" si="16"/>
        <v>4.7810605950582286E-4</v>
      </c>
      <c r="I141" s="11">
        <f t="shared" si="17"/>
        <v>0.53359238990913616</v>
      </c>
      <c r="J141" s="9">
        <f t="shared" si="18"/>
        <v>1.0853312076934734</v>
      </c>
      <c r="K141" s="1">
        <f t="shared" si="24"/>
        <v>534.17257474376083</v>
      </c>
      <c r="L141" s="1">
        <f t="shared" si="20"/>
        <v>2797.4501838319102</v>
      </c>
      <c r="M141" s="1">
        <f t="shared" si="25"/>
        <v>11.537479925839493</v>
      </c>
      <c r="N141" s="29">
        <f t="shared" si="21"/>
        <v>40.867837850212844</v>
      </c>
      <c r="O141" s="4">
        <f t="shared" si="19"/>
        <v>2.2333049697986235E-2</v>
      </c>
    </row>
    <row r="142" spans="1:15" ht="15" x14ac:dyDescent="0.2">
      <c r="A142" s="21">
        <v>40</v>
      </c>
      <c r="B142" s="22">
        <v>98.3</v>
      </c>
      <c r="C142" s="23">
        <v>30.895379999999992</v>
      </c>
      <c r="D142" s="1">
        <f t="shared" si="23"/>
        <v>8.2204461699845393</v>
      </c>
      <c r="E142" s="1">
        <f t="shared" si="22"/>
        <v>7.9200818003886804</v>
      </c>
      <c r="F142" s="1">
        <f t="shared" si="15"/>
        <v>41.796393963063778</v>
      </c>
      <c r="G142" s="9">
        <f t="shared" si="14"/>
        <v>0.99919053791621615</v>
      </c>
      <c r="H142" s="9">
        <f t="shared" si="16"/>
        <v>3.1119534286494499E-4</v>
      </c>
      <c r="I142" s="11">
        <f t="shared" si="17"/>
        <v>0.34731094372560806</v>
      </c>
      <c r="J142" s="9">
        <f t="shared" si="18"/>
        <v>0.7064332496628436</v>
      </c>
      <c r="K142" s="1">
        <f t="shared" si="24"/>
        <v>529.35594645319293</v>
      </c>
      <c r="L142" s="1">
        <f t="shared" si="20"/>
        <v>2793.5531781455052</v>
      </c>
      <c r="M142" s="1">
        <f t="shared" si="25"/>
        <v>11.410415551916394</v>
      </c>
      <c r="N142" s="29">
        <f t="shared" si="21"/>
        <v>39.443293403506999</v>
      </c>
      <c r="O142" s="4">
        <f t="shared" si="19"/>
        <v>1.413269353919056E-2</v>
      </c>
    </row>
    <row r="143" spans="1:15" ht="15" x14ac:dyDescent="0.2">
      <c r="A143" s="21">
        <v>41</v>
      </c>
      <c r="B143" s="22">
        <v>101.09</v>
      </c>
      <c r="C143" s="23">
        <v>29.929933030303022</v>
      </c>
      <c r="D143" s="1">
        <f t="shared" si="23"/>
        <v>7.9200818003886804</v>
      </c>
      <c r="E143" s="1">
        <f t="shared" si="22"/>
        <v>7.6345196085688087</v>
      </c>
      <c r="F143" s="1">
        <f t="shared" si="15"/>
        <v>40.582899435818796</v>
      </c>
      <c r="G143" s="9">
        <f t="shared" si="14"/>
        <v>0.99950173325908109</v>
      </c>
      <c r="H143" s="9">
        <f t="shared" si="16"/>
        <v>1.980998320126881E-4</v>
      </c>
      <c r="I143" s="11">
        <f t="shared" si="17"/>
        <v>0.22109019683520925</v>
      </c>
      <c r="J143" s="9">
        <f t="shared" si="18"/>
        <v>0.44969923649249727</v>
      </c>
      <c r="K143" s="1">
        <f t="shared" si="24"/>
        <v>524.75250751712485</v>
      </c>
      <c r="L143" s="1">
        <f t="shared" si="20"/>
        <v>2789.4326471254508</v>
      </c>
      <c r="M143" s="1">
        <f t="shared" si="25"/>
        <v>11.322628942593521</v>
      </c>
      <c r="N143" s="29">
        <f t="shared" si="21"/>
        <v>38.073040936744846</v>
      </c>
      <c r="O143" s="4">
        <f t="shared" si="19"/>
        <v>8.7482519273997111E-3</v>
      </c>
    </row>
    <row r="144" spans="1:15" ht="15" x14ac:dyDescent="0.2">
      <c r="A144" s="21">
        <v>42</v>
      </c>
      <c r="B144" s="22">
        <v>103.92</v>
      </c>
      <c r="C144" s="23">
        <v>28.768372424242422</v>
      </c>
      <c r="D144" s="1">
        <f t="shared" si="23"/>
        <v>7.6345196085688087</v>
      </c>
      <c r="E144" s="1">
        <f t="shared" si="22"/>
        <v>7.3619320126790386</v>
      </c>
      <c r="F144" s="1">
        <f t="shared" si="15"/>
        <v>39.419094431965554</v>
      </c>
      <c r="G144" s="9">
        <f t="shared" si="14"/>
        <v>0.99969983309109378</v>
      </c>
      <c r="H144" s="9">
        <f t="shared" si="16"/>
        <v>1.2328000666361749E-4</v>
      </c>
      <c r="I144" s="11">
        <f t="shared" si="17"/>
        <v>0.13758719864719207</v>
      </c>
      <c r="J144" s="9">
        <f t="shared" si="18"/>
        <v>0.27985346735613559</v>
      </c>
      <c r="K144" s="1">
        <f t="shared" si="24"/>
        <v>520.18227726057808</v>
      </c>
      <c r="L144" s="1">
        <f t="shared" si="20"/>
        <v>2785.289822543165</v>
      </c>
      <c r="M144" s="1">
        <f t="shared" si="25"/>
        <v>11.155603724246246</v>
      </c>
      <c r="N144" s="29">
        <f t="shared" si="21"/>
        <v>36.76543806924942</v>
      </c>
      <c r="O144" s="4">
        <f t="shared" si="19"/>
        <v>5.2958890934254052E-3</v>
      </c>
    </row>
    <row r="145" spans="1:15" ht="15" x14ac:dyDescent="0.2">
      <c r="A145" s="21">
        <v>43</v>
      </c>
      <c r="B145" s="22">
        <v>106.8</v>
      </c>
      <c r="C145" s="23">
        <v>27.910784040404039</v>
      </c>
      <c r="D145" s="1">
        <f t="shared" si="23"/>
        <v>7.3619320126790386</v>
      </c>
      <c r="E145" s="1">
        <f t="shared" si="22"/>
        <v>7.102503492137644</v>
      </c>
      <c r="F145" s="1">
        <f t="shared" si="15"/>
        <v>38.29798886583999</v>
      </c>
      <c r="G145" s="9">
        <f t="shared" si="14"/>
        <v>0.9998231130977574</v>
      </c>
      <c r="H145" s="9">
        <f t="shared" si="16"/>
        <v>7.4967489183896951E-5</v>
      </c>
      <c r="I145" s="11">
        <f t="shared" si="17"/>
        <v>8.3667799066319312E-2</v>
      </c>
      <c r="J145" s="9">
        <f t="shared" si="18"/>
        <v>0.17018097544675723</v>
      </c>
      <c r="K145" s="1">
        <f t="shared" si="24"/>
        <v>515.75959921093624</v>
      </c>
      <c r="L145" s="1">
        <f t="shared" si="20"/>
        <v>2781.0694369804</v>
      </c>
      <c r="M145" s="1">
        <f t="shared" si="25"/>
        <v>11.029820793361862</v>
      </c>
      <c r="N145" s="29">
        <f t="shared" si="21"/>
        <v>35.513477496423612</v>
      </c>
      <c r="O145" s="4">
        <f t="shared" si="19"/>
        <v>3.1336254331954796E-3</v>
      </c>
    </row>
    <row r="146" spans="1:15" ht="15" x14ac:dyDescent="0.2">
      <c r="A146" s="21">
        <v>44</v>
      </c>
      <c r="B146" s="22">
        <v>109.72</v>
      </c>
      <c r="C146" s="23">
        <v>26.822079494949488</v>
      </c>
      <c r="D146" s="1">
        <f t="shared" si="23"/>
        <v>7.102503492137644</v>
      </c>
      <c r="E146" s="1">
        <f t="shared" si="22"/>
        <v>6.854629956172821</v>
      </c>
      <c r="F146" s="1">
        <f t="shared" si="15"/>
        <v>37.223115992859896</v>
      </c>
      <c r="G146" s="9">
        <f t="shared" si="14"/>
        <v>0.9998980805869413</v>
      </c>
      <c r="H146" s="9">
        <f t="shared" si="16"/>
        <v>4.4528524319242813E-5</v>
      </c>
      <c r="I146" s="11">
        <f t="shared" si="17"/>
        <v>4.9696257217887209E-2</v>
      </c>
      <c r="J146" s="9">
        <f t="shared" si="18"/>
        <v>0.10108258641642129</v>
      </c>
      <c r="K146" s="1">
        <f t="shared" si="24"/>
        <v>511.36903267272442</v>
      </c>
      <c r="L146" s="1">
        <f t="shared" si="20"/>
        <v>2776.9185120185793</v>
      </c>
      <c r="M146" s="1">
        <f t="shared" si="25"/>
        <v>10.869149869915111</v>
      </c>
      <c r="N146" s="29">
        <f t="shared" si="21"/>
        <v>34.318974203144066</v>
      </c>
      <c r="O146" s="4">
        <f t="shared" si="19"/>
        <v>1.8117483491756181E-3</v>
      </c>
    </row>
    <row r="147" spans="1:15" ht="15" x14ac:dyDescent="0.2">
      <c r="A147" s="21">
        <v>45</v>
      </c>
      <c r="B147" s="22">
        <v>112.69</v>
      </c>
      <c r="C147" s="23">
        <v>26.016978484848501</v>
      </c>
      <c r="D147" s="1">
        <f t="shared" si="23"/>
        <v>6.854629956172821</v>
      </c>
      <c r="E147" s="1">
        <f t="shared" si="22"/>
        <v>6.6184790897985435</v>
      </c>
      <c r="F147" s="1">
        <f t="shared" si="15"/>
        <v>36.187758338485999</v>
      </c>
      <c r="G147" s="9">
        <f t="shared" si="14"/>
        <v>0.99994260911126054</v>
      </c>
      <c r="H147" s="9">
        <f t="shared" si="16"/>
        <v>2.5822660385643736E-5</v>
      </c>
      <c r="I147" s="11">
        <f t="shared" si="17"/>
        <v>2.8819494743968631E-2</v>
      </c>
      <c r="J147" s="9">
        <f t="shared" si="18"/>
        <v>5.861908383084987E-2</v>
      </c>
      <c r="K147" s="1">
        <f t="shared" si="24"/>
        <v>507.1170251244871</v>
      </c>
      <c r="L147" s="1">
        <f t="shared" si="20"/>
        <v>2772.7561129297892</v>
      </c>
      <c r="M147" s="1">
        <f t="shared" si="25"/>
        <v>10.747764226530318</v>
      </c>
      <c r="N147" s="29">
        <f t="shared" si="21"/>
        <v>33.175209877548873</v>
      </c>
      <c r="O147" s="4">
        <f t="shared" si="19"/>
        <v>1.0229654714337965E-3</v>
      </c>
    </row>
    <row r="148" spans="1:15" ht="15" x14ac:dyDescent="0.2">
      <c r="A148" s="21">
        <v>46</v>
      </c>
      <c r="B148" s="22">
        <v>115.7</v>
      </c>
      <c r="C148" s="23">
        <v>24.874582020202027</v>
      </c>
      <c r="D148" s="1">
        <f t="shared" si="23"/>
        <v>6.6184790897985435</v>
      </c>
      <c r="E148" s="1">
        <f t="shared" si="22"/>
        <v>6.3926395482085798</v>
      </c>
      <c r="F148" s="1">
        <f t="shared" si="15"/>
        <v>35.195427027705655</v>
      </c>
      <c r="G148" s="9">
        <f t="shared" si="14"/>
        <v>0.99996843177164618</v>
      </c>
      <c r="H148" s="9">
        <f t="shared" si="16"/>
        <v>1.4614113680311291E-5</v>
      </c>
      <c r="I148" s="11">
        <f t="shared" si="17"/>
        <v>1.6310146441442731E-2</v>
      </c>
      <c r="J148" s="9">
        <f t="shared" si="18"/>
        <v>3.3174968889572908E-2</v>
      </c>
      <c r="K148" s="1">
        <f t="shared" si="24"/>
        <v>502.89600695186641</v>
      </c>
      <c r="L148" s="1">
        <f t="shared" si="20"/>
        <v>2768.7529668646803</v>
      </c>
      <c r="M148" s="1">
        <f t="shared" si="25"/>
        <v>10.59382353533945</v>
      </c>
      <c r="N148" s="29">
        <f t="shared" si="21"/>
        <v>32.083439976504792</v>
      </c>
      <c r="O148" s="4">
        <f t="shared" si="19"/>
        <v>5.6387714577157218E-4</v>
      </c>
    </row>
    <row r="149" spans="1:15" ht="15" x14ac:dyDescent="0.2">
      <c r="A149" s="21">
        <v>47</v>
      </c>
      <c r="B149" s="22">
        <v>118.76</v>
      </c>
      <c r="C149" s="23">
        <v>24.131657777777761</v>
      </c>
      <c r="D149" s="1">
        <f t="shared" si="23"/>
        <v>6.3926395482085798</v>
      </c>
      <c r="E149" s="1">
        <f t="shared" si="22"/>
        <v>6.1779389017635138</v>
      </c>
      <c r="F149" s="1">
        <f t="shared" si="15"/>
        <v>34.238635667428611</v>
      </c>
      <c r="G149" s="9">
        <f t="shared" si="14"/>
        <v>0.99998304588532649</v>
      </c>
      <c r="H149" s="9">
        <f t="shared" si="16"/>
        <v>8.0679553599027898E-6</v>
      </c>
      <c r="I149" s="11">
        <f t="shared" si="17"/>
        <v>9.0042773911304577E-3</v>
      </c>
      <c r="J149" s="9">
        <f t="shared" si="18"/>
        <v>1.8314772549486338E-2</v>
      </c>
      <c r="K149" s="1">
        <f t="shared" si="24"/>
        <v>498.85968591786826</v>
      </c>
      <c r="L149" s="1">
        <f t="shared" si="20"/>
        <v>2764.7206142544005</v>
      </c>
      <c r="M149" s="1">
        <f t="shared" si="25"/>
        <v>10.477022514233159</v>
      </c>
      <c r="N149" s="29">
        <f t="shared" si="21"/>
        <v>31.03748983362393</v>
      </c>
      <c r="O149" s="4">
        <f t="shared" si="19"/>
        <v>3.032764362118712E-4</v>
      </c>
    </row>
    <row r="150" spans="1:15" ht="15" x14ac:dyDescent="0.2">
      <c r="A150" s="21">
        <v>48</v>
      </c>
      <c r="B150" s="22">
        <v>121.85</v>
      </c>
      <c r="C150" s="23">
        <v>23.155723434343439</v>
      </c>
      <c r="D150" s="1">
        <f t="shared" si="23"/>
        <v>6.1779389017635138</v>
      </c>
      <c r="E150" s="1">
        <f t="shared" si="22"/>
        <v>5.9723804061968968</v>
      </c>
      <c r="F150" s="1">
        <f t="shared" si="15"/>
        <v>33.323570787624163</v>
      </c>
      <c r="G150" s="9">
        <f t="shared" si="14"/>
        <v>0.9999911138406864</v>
      </c>
      <c r="H150" s="9"/>
      <c r="I150" s="11">
        <f t="shared" si="17"/>
        <v>0</v>
      </c>
      <c r="J150" s="9">
        <f t="shared" si="18"/>
        <v>0</v>
      </c>
      <c r="K150" s="1">
        <f t="shared" si="24"/>
        <v>494.8090185350394</v>
      </c>
      <c r="L150" s="1">
        <f t="shared" si="20"/>
        <v>2760.8427852985697</v>
      </c>
      <c r="M150" s="1">
        <f t="shared" si="25"/>
        <v>10.296983373375818</v>
      </c>
      <c r="N150" s="29">
        <f t="shared" si="21"/>
        <v>30.041340146249919</v>
      </c>
      <c r="O150" s="4">
        <f t="shared" si="19"/>
        <v>0</v>
      </c>
    </row>
    <row r="151" spans="1:15" ht="15" x14ac:dyDescent="0.2">
      <c r="A151" s="21">
        <v>49</v>
      </c>
      <c r="B151" s="22">
        <v>124.99</v>
      </c>
      <c r="C151" s="23">
        <v>22.534299191919192</v>
      </c>
      <c r="D151" s="1">
        <f t="shared" si="23"/>
        <v>5.9723804061968968</v>
      </c>
      <c r="E151" s="1">
        <f t="shared" si="22"/>
        <v>5.7767123858170626</v>
      </c>
      <c r="F151" s="1">
        <f>F150*(B150/B151)^I$4</f>
        <v>32.264011900956632</v>
      </c>
      <c r="K151" s="1">
        <f t="shared" si="24"/>
        <v>490.93118957920859</v>
      </c>
      <c r="L151" s="1">
        <f>1/(F150*C150/(L150*(C151)*F151))</f>
        <v>2601.3226128598603</v>
      </c>
      <c r="M151" s="1">
        <f t="shared" si="25"/>
        <v>10.130899736900426</v>
      </c>
      <c r="N151" s="29">
        <f t="shared" si="21"/>
        <v>29.086143324089957</v>
      </c>
    </row>
    <row r="152" spans="1:15" ht="15" x14ac:dyDescent="0.2">
      <c r="A152" s="21">
        <v>50</v>
      </c>
      <c r="B152" s="22">
        <v>128.16</v>
      </c>
      <c r="C152" s="23">
        <v>21.621160303030308</v>
      </c>
      <c r="D152" s="1">
        <f t="shared" si="23"/>
        <v>5.7767123858170626</v>
      </c>
      <c r="E152" s="1">
        <f t="shared" si="22"/>
        <v>5.5897401924433012</v>
      </c>
      <c r="F152" s="1">
        <f t="shared" ref="F152:F215" si="26">F151*(B151/B152)^I$4</f>
        <v>31.253904892188636</v>
      </c>
      <c r="K152" s="1">
        <f t="shared" si="24"/>
        <v>487.0894604201257</v>
      </c>
      <c r="L152" s="1">
        <f t="shared" ref="L152:L215" si="27">1/(F151*C151/(L151*(C152)*F152))</f>
        <v>2417.7704968509138</v>
      </c>
      <c r="M152" s="1">
        <f t="shared" si="25"/>
        <v>9.9074878508237507</v>
      </c>
      <c r="N152" s="29">
        <f t="shared" si="21"/>
        <v>28.175527579219661</v>
      </c>
    </row>
    <row r="153" spans="1:15" ht="15" x14ac:dyDescent="0.2">
      <c r="A153" s="21">
        <v>51</v>
      </c>
      <c r="B153" s="22">
        <v>131.37</v>
      </c>
      <c r="C153" s="23">
        <v>21.078741111111114</v>
      </c>
      <c r="D153" s="1">
        <f t="shared" si="23"/>
        <v>5.5897401924433012</v>
      </c>
      <c r="E153" s="1">
        <f t="shared" si="22"/>
        <v>5.4115132637655918</v>
      </c>
      <c r="F153" s="1">
        <f t="shared" si="26"/>
        <v>30.287246051233584</v>
      </c>
      <c r="K153" s="1">
        <f t="shared" si="24"/>
        <v>483.3698280627537</v>
      </c>
      <c r="L153" s="1">
        <f t="shared" si="27"/>
        <v>2284.2111461620852</v>
      </c>
      <c r="M153" s="1">
        <f t="shared" si="25"/>
        <v>9.7222059824460363</v>
      </c>
      <c r="N153" s="29">
        <f t="shared" si="21"/>
        <v>27.304080541578205</v>
      </c>
    </row>
    <row r="154" spans="1:15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23"/>
        <v>5.4115132637655918</v>
      </c>
      <c r="E154" s="1">
        <f t="shared" si="22"/>
        <v>5.2409857910930819</v>
      </c>
      <c r="F154" s="1">
        <f t="shared" si="26"/>
        <v>29.36444235733439</v>
      </c>
      <c r="K154" s="1">
        <f t="shared" si="24"/>
        <v>479.68365201933375</v>
      </c>
      <c r="L154" s="1">
        <f t="shared" si="27"/>
        <v>2128.6434442018403</v>
      </c>
      <c r="M154" s="1">
        <f t="shared" si="25"/>
        <v>9.5140793237763521</v>
      </c>
      <c r="N154" s="29">
        <f t="shared" si="21"/>
        <v>26.472169104676098</v>
      </c>
    </row>
    <row r="155" spans="1:15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23"/>
        <v>5.2409857910930819</v>
      </c>
      <c r="E155" s="1">
        <f t="shared" si="22"/>
        <v>5.0786973215347206</v>
      </c>
      <c r="F155" s="1">
        <f t="shared" si="26"/>
        <v>28.480219996448916</v>
      </c>
      <c r="K155" s="1">
        <f t="shared" si="24"/>
        <v>476.15649573923901</v>
      </c>
      <c r="L155" s="1">
        <f t="shared" si="27"/>
        <v>2011.0892682640936</v>
      </c>
      <c r="M155" s="1">
        <f t="shared" si="25"/>
        <v>9.3415121588351937</v>
      </c>
      <c r="N155" s="29">
        <f t="shared" si="21"/>
        <v>25.675038902826728</v>
      </c>
    </row>
    <row r="156" spans="1:15" ht="15" x14ac:dyDescent="0.2">
      <c r="A156" s="21">
        <v>54</v>
      </c>
      <c r="B156" s="22">
        <v>141.19</v>
      </c>
      <c r="C156" s="23">
        <v>18.983688080808086</v>
      </c>
      <c r="D156" s="1">
        <f t="shared" si="23"/>
        <v>5.0786973215347206</v>
      </c>
      <c r="E156" s="1">
        <f t="shared" si="22"/>
        <v>4.9231993883278777</v>
      </c>
      <c r="F156" s="1">
        <f t="shared" si="26"/>
        <v>27.637512886310859</v>
      </c>
      <c r="K156" s="1">
        <f t="shared" si="24"/>
        <v>472.62422069938765</v>
      </c>
      <c r="L156" s="1">
        <f t="shared" si="27"/>
        <v>1877.2034265814548</v>
      </c>
      <c r="M156" s="1">
        <f t="shared" si="25"/>
        <v>9.1203792524825804</v>
      </c>
      <c r="N156" s="29">
        <f t="shared" si="21"/>
        <v>24.915334875288277</v>
      </c>
    </row>
    <row r="157" spans="1:15" ht="15" x14ac:dyDescent="0.2">
      <c r="A157" s="21">
        <v>55</v>
      </c>
      <c r="B157" s="22">
        <v>144.53</v>
      </c>
      <c r="C157" s="23">
        <v>18.544000202020207</v>
      </c>
      <c r="D157" s="1">
        <f t="shared" si="23"/>
        <v>4.9231993883278777</v>
      </c>
      <c r="E157" s="1">
        <f t="shared" si="22"/>
        <v>4.7745659561826983</v>
      </c>
      <c r="F157" s="1">
        <f t="shared" si="26"/>
        <v>26.82892653331578</v>
      </c>
      <c r="K157" s="1">
        <f t="shared" si="24"/>
        <v>469.1983874665309</v>
      </c>
      <c r="L157" s="1">
        <f t="shared" si="27"/>
        <v>1780.0758587759969</v>
      </c>
      <c r="M157" s="1">
        <f t="shared" si="25"/>
        <v>8.9608614621274842</v>
      </c>
      <c r="N157" s="29">
        <f t="shared" si="21"/>
        <v>24.186390854770458</v>
      </c>
    </row>
    <row r="158" spans="1:15" ht="15" x14ac:dyDescent="0.2">
      <c r="A158" s="21">
        <v>56</v>
      </c>
      <c r="B158" s="22">
        <v>147.9</v>
      </c>
      <c r="C158" s="23">
        <v>17.859804242424246</v>
      </c>
      <c r="D158" s="1">
        <f t="shared" si="23"/>
        <v>4.7745659561826983</v>
      </c>
      <c r="E158" s="1">
        <f t="shared" si="22"/>
        <v>4.6323972405316489</v>
      </c>
      <c r="F158" s="1">
        <f t="shared" si="26"/>
        <v>26.054958073396879</v>
      </c>
      <c r="K158" s="1">
        <f t="shared" si="24"/>
        <v>465.84193314465574</v>
      </c>
      <c r="L158" s="1">
        <f t="shared" si="27"/>
        <v>1664.9410600174533</v>
      </c>
      <c r="M158" s="1">
        <f t="shared" si="25"/>
        <v>8.7805208707347919</v>
      </c>
      <c r="N158" s="29">
        <f t="shared" si="21"/>
        <v>23.488655011421763</v>
      </c>
    </row>
    <row r="159" spans="1:15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23"/>
        <v>4.6323972405316489</v>
      </c>
      <c r="E159" s="1">
        <f t="shared" si="22"/>
        <v>4.4967089740978112</v>
      </c>
      <c r="F159" s="1">
        <f t="shared" si="26"/>
        <v>25.313635429472292</v>
      </c>
      <c r="K159" s="1">
        <f t="shared" si="24"/>
        <v>462.59221547580864</v>
      </c>
      <c r="L159" s="1">
        <f t="shared" si="27"/>
        <v>1579.6591350840474</v>
      </c>
      <c r="M159" s="1">
        <f t="shared" si="25"/>
        <v>8.6066360460205811</v>
      </c>
      <c r="N159" s="29">
        <f t="shared" si="21"/>
        <v>22.820349509403751</v>
      </c>
    </row>
    <row r="160" spans="1:15" ht="15" x14ac:dyDescent="0.2">
      <c r="A160" s="21">
        <v>58</v>
      </c>
      <c r="B160" s="22">
        <v>154.72</v>
      </c>
      <c r="C160" s="23">
        <v>16.792460808080804</v>
      </c>
      <c r="D160" s="1">
        <f t="shared" si="23"/>
        <v>4.4967089740978112</v>
      </c>
      <c r="E160" s="1">
        <f t="shared" si="22"/>
        <v>4.3670987822435432</v>
      </c>
      <c r="F160" s="1">
        <f t="shared" si="26"/>
        <v>24.605146748575184</v>
      </c>
      <c r="K160" s="1">
        <f t="shared" si="24"/>
        <v>459.41384966103539</v>
      </c>
      <c r="L160" s="1">
        <f t="shared" si="27"/>
        <v>1478.3323948027621</v>
      </c>
      <c r="M160" s="1">
        <f t="shared" si="25"/>
        <v>8.4149601880126905</v>
      </c>
      <c r="N160" s="29">
        <f t="shared" si="21"/>
        <v>22.181643964063383</v>
      </c>
    </row>
    <row r="161" spans="1:14" ht="15" x14ac:dyDescent="0.2">
      <c r="A161" s="21">
        <v>59</v>
      </c>
      <c r="B161" s="22">
        <v>158.16</v>
      </c>
      <c r="C161" s="23">
        <v>16.429368131313129</v>
      </c>
      <c r="D161" s="1">
        <f t="shared" si="23"/>
        <v>4.3670987822435432</v>
      </c>
      <c r="E161" s="1">
        <f t="shared" si="22"/>
        <v>4.2428467403236034</v>
      </c>
      <c r="F161" s="1">
        <f t="shared" si="26"/>
        <v>23.927493455814481</v>
      </c>
      <c r="K161" s="1">
        <f t="shared" si="24"/>
        <v>456.26653019525168</v>
      </c>
      <c r="L161" s="1">
        <f t="shared" si="27"/>
        <v>1406.532779171165</v>
      </c>
      <c r="M161" s="1">
        <f t="shared" si="25"/>
        <v>8.2310577488001346</v>
      </c>
      <c r="N161" s="29">
        <f t="shared" si="21"/>
        <v>21.570736651675031</v>
      </c>
    </row>
    <row r="162" spans="1:14" ht="15" x14ac:dyDescent="0.2">
      <c r="A162" s="21">
        <v>60</v>
      </c>
      <c r="B162" s="22">
        <v>161.63</v>
      </c>
      <c r="C162" s="23">
        <v>15.843714595959593</v>
      </c>
      <c r="D162" s="1">
        <f t="shared" si="23"/>
        <v>4.2428467403236034</v>
      </c>
      <c r="E162" s="1">
        <f t="shared" si="22"/>
        <v>4.1239937096303603</v>
      </c>
      <c r="F162" s="1">
        <f t="shared" si="26"/>
        <v>23.277002541545638</v>
      </c>
      <c r="K162" s="1">
        <f t="shared" si="24"/>
        <v>453.21531618985847</v>
      </c>
      <c r="L162" s="1">
        <f t="shared" si="27"/>
        <v>1319.5196297102455</v>
      </c>
      <c r="M162" s="1">
        <f t="shared" si="25"/>
        <v>8.0771198819163192</v>
      </c>
      <c r="N162" s="29">
        <f t="shared" si="21"/>
        <v>20.984316338493802</v>
      </c>
    </row>
    <row r="163" spans="1:14" ht="15" x14ac:dyDescent="0.2">
      <c r="A163" s="21">
        <v>61</v>
      </c>
      <c r="B163" s="22">
        <v>165.12</v>
      </c>
      <c r="C163" s="23">
        <v>15.495415353535352</v>
      </c>
      <c r="D163" s="1">
        <f t="shared" si="23"/>
        <v>4.1239937096303603</v>
      </c>
      <c r="E163" s="1">
        <f t="shared" si="22"/>
        <v>4.0102203018973679</v>
      </c>
      <c r="F163" s="1">
        <f t="shared" si="26"/>
        <v>22.653972349713573</v>
      </c>
      <c r="K163" s="1">
        <f t="shared" si="24"/>
        <v>450.22802254788991</v>
      </c>
      <c r="L163" s="1">
        <f t="shared" si="27"/>
        <v>1255.970326359283</v>
      </c>
      <c r="M163" s="1">
        <f t="shared" si="25"/>
        <v>7.9062363500500581</v>
      </c>
      <c r="N163" s="29">
        <f t="shared" si="21"/>
        <v>20.422651982849132</v>
      </c>
    </row>
    <row r="164" spans="1:14" ht="15" x14ac:dyDescent="0.2">
      <c r="A164" s="21">
        <v>62</v>
      </c>
      <c r="B164" s="22">
        <v>168.63</v>
      </c>
      <c r="C164" s="23">
        <v>14.944263080808092</v>
      </c>
      <c r="D164" s="1">
        <f t="shared" si="23"/>
        <v>4.0102203018973679</v>
      </c>
      <c r="E164" s="1">
        <f t="shared" si="22"/>
        <v>3.9012310373109695</v>
      </c>
      <c r="F164" s="1">
        <f t="shared" si="26"/>
        <v>22.056810542119109</v>
      </c>
      <c r="K164" s="1">
        <f t="shared" si="24"/>
        <v>447.30229024112646</v>
      </c>
      <c r="L164" s="1">
        <f t="shared" si="27"/>
        <v>1179.3670987539278</v>
      </c>
      <c r="M164" s="1">
        <f t="shared" si="25"/>
        <v>7.7419405002838042</v>
      </c>
      <c r="N164" s="29">
        <f t="shared" si="21"/>
        <v>19.884308085113023</v>
      </c>
    </row>
    <row r="165" spans="1:14" ht="15" x14ac:dyDescent="0.2">
      <c r="A165" s="21">
        <v>63</v>
      </c>
      <c r="B165" s="22">
        <v>172.16</v>
      </c>
      <c r="C165" s="23">
        <v>14.621824949494956</v>
      </c>
      <c r="D165" s="1">
        <f t="shared" si="23"/>
        <v>3.9012310373109695</v>
      </c>
      <c r="E165" s="1">
        <f t="shared" si="22"/>
        <v>3.7970395931931225</v>
      </c>
      <c r="F165" s="1">
        <f t="shared" si="26"/>
        <v>21.484042214877622</v>
      </c>
      <c r="K165" s="1">
        <f t="shared" si="24"/>
        <v>444.4695268698319</v>
      </c>
      <c r="L165" s="1">
        <f t="shared" si="27"/>
        <v>1123.9561503446587</v>
      </c>
      <c r="M165" s="1">
        <f t="shared" si="25"/>
        <v>7.5838669018518345</v>
      </c>
      <c r="N165" s="29">
        <f t="shared" si="21"/>
        <v>19.367955013189217</v>
      </c>
    </row>
    <row r="166" spans="1:14" ht="15" x14ac:dyDescent="0.2">
      <c r="A166" s="21">
        <v>64</v>
      </c>
      <c r="B166" s="22">
        <v>175.7</v>
      </c>
      <c r="C166" s="23">
        <v>14.11567166666666</v>
      </c>
      <c r="D166" s="1">
        <f t="shared" si="23"/>
        <v>3.7970395931931225</v>
      </c>
      <c r="E166" s="1">
        <f t="shared" si="22"/>
        <v>3.6970783722592824</v>
      </c>
      <c r="F166" s="1">
        <f t="shared" si="26"/>
        <v>20.935812615671804</v>
      </c>
      <c r="K166" s="1">
        <f t="shared" si="24"/>
        <v>441.66707963350979</v>
      </c>
      <c r="L166" s="1">
        <f t="shared" si="27"/>
        <v>1057.3606923186328</v>
      </c>
      <c r="M166" s="1">
        <f t="shared" si="25"/>
        <v>7.4112776659477824</v>
      </c>
      <c r="N166" s="29">
        <f t="shared" si="21"/>
        <v>18.873723708478597</v>
      </c>
    </row>
    <row r="167" spans="1:14" ht="15" x14ac:dyDescent="0.2">
      <c r="A167" s="21">
        <v>65</v>
      </c>
      <c r="B167" s="22">
        <v>179.26</v>
      </c>
      <c r="C167" s="23">
        <v>13.800633535353533</v>
      </c>
      <c r="D167" s="1">
        <f t="shared" si="23"/>
        <v>3.6970783722592824</v>
      </c>
      <c r="E167" s="1">
        <f t="shared" si="22"/>
        <v>3.6013758477226849</v>
      </c>
      <c r="F167" s="1">
        <f t="shared" si="26"/>
        <v>20.409203294680932</v>
      </c>
      <c r="K167" s="1">
        <f t="shared" si="24"/>
        <v>438.95141249864201</v>
      </c>
      <c r="L167" s="1">
        <f t="shared" si="27"/>
        <v>1007.7594194455393</v>
      </c>
      <c r="M167" s="1">
        <f t="shared" si="25"/>
        <v>7.2656763729064107</v>
      </c>
      <c r="N167" s="29">
        <f t="shared" ref="N167:N230" si="28">(N166*(B166/B167)^I$4)+(I$15*I$16*O167)</f>
        <v>18.398983176112008</v>
      </c>
    </row>
    <row r="168" spans="1:14" ht="15" x14ac:dyDescent="0.2">
      <c r="A168" s="21">
        <v>66</v>
      </c>
      <c r="B168" s="22">
        <v>182.83</v>
      </c>
      <c r="C168" s="23">
        <v>13.361054747474748</v>
      </c>
      <c r="D168" s="1">
        <f t="shared" si="23"/>
        <v>3.6013758477226849</v>
      </c>
      <c r="E168" s="1">
        <f t="shared" si="22"/>
        <v>3.5094296313889659</v>
      </c>
      <c r="F168" s="1">
        <f t="shared" si="26"/>
        <v>19.904427300143453</v>
      </c>
      <c r="K168" s="1">
        <f t="shared" si="24"/>
        <v>436.26322855945858</v>
      </c>
      <c r="L168" s="1">
        <f t="shared" si="27"/>
        <v>951.52942014935059</v>
      </c>
      <c r="M168" s="1">
        <f t="shared" si="25"/>
        <v>7.1058805461512566</v>
      </c>
      <c r="N168" s="29">
        <f t="shared" si="28"/>
        <v>17.943925479978382</v>
      </c>
    </row>
    <row r="169" spans="1:14" ht="15" x14ac:dyDescent="0.2">
      <c r="A169" s="21">
        <v>67</v>
      </c>
      <c r="B169" s="22">
        <v>186.42</v>
      </c>
      <c r="C169" s="23">
        <v>13.104584292929294</v>
      </c>
      <c r="D169" s="1">
        <f t="shared" si="23"/>
        <v>3.5094296313889659</v>
      </c>
      <c r="E169" s="1">
        <f t="shared" si="22"/>
        <v>3.4212789176129204</v>
      </c>
      <c r="F169" s="1">
        <f t="shared" si="26"/>
        <v>19.418893503914905</v>
      </c>
      <c r="K169" s="1">
        <f t="shared" si="24"/>
        <v>433.65623600159068</v>
      </c>
      <c r="L169" s="1">
        <f t="shared" si="27"/>
        <v>910.49909717178309</v>
      </c>
      <c r="M169" s="1">
        <f t="shared" si="25"/>
        <v>6.9713827679054203</v>
      </c>
      <c r="N169" s="29">
        <f t="shared" si="28"/>
        <v>17.506214707085498</v>
      </c>
    </row>
    <row r="170" spans="1:14" ht="15" x14ac:dyDescent="0.2">
      <c r="A170" s="21">
        <v>68</v>
      </c>
      <c r="B170" s="22">
        <v>190.02</v>
      </c>
      <c r="C170" s="23">
        <v>12.702625707070693</v>
      </c>
      <c r="D170" s="1">
        <f t="shared" si="23"/>
        <v>3.4212789176129204</v>
      </c>
      <c r="E170" s="1">
        <f t="shared" si="22"/>
        <v>3.3369352641231496</v>
      </c>
      <c r="F170" s="1">
        <f t="shared" si="26"/>
        <v>18.952863341392952</v>
      </c>
      <c r="K170" s="1">
        <f t="shared" si="24"/>
        <v>431.13343704669779</v>
      </c>
      <c r="L170" s="1">
        <f t="shared" si="27"/>
        <v>861.39059051919696</v>
      </c>
      <c r="M170" s="1">
        <f t="shared" si="25"/>
        <v>6.8230308029014743</v>
      </c>
      <c r="N170" s="29">
        <f t="shared" si="28"/>
        <v>17.086086542551175</v>
      </c>
    </row>
    <row r="171" spans="1:14" ht="15" x14ac:dyDescent="0.2">
      <c r="A171" s="21">
        <v>69</v>
      </c>
      <c r="B171" s="22">
        <v>193.62</v>
      </c>
      <c r="C171" s="23">
        <v>12.428889343434335</v>
      </c>
      <c r="D171" s="1">
        <f t="shared" si="23"/>
        <v>3.3369352641231496</v>
      </c>
      <c r="E171" s="1">
        <f t="shared" si="22"/>
        <v>3.2557288403849016</v>
      </c>
      <c r="F171" s="1">
        <f t="shared" si="26"/>
        <v>18.506452871324679</v>
      </c>
      <c r="K171" s="1">
        <f t="shared" si="24"/>
        <v>428.61074424214326</v>
      </c>
      <c r="L171" s="1">
        <f t="shared" si="27"/>
        <v>822.97624161078863</v>
      </c>
      <c r="M171" s="1">
        <f t="shared" si="25"/>
        <v>6.6623230336768957</v>
      </c>
      <c r="N171" s="29">
        <f t="shared" si="28"/>
        <v>16.68364561382727</v>
      </c>
    </row>
    <row r="172" spans="1:14" ht="15" x14ac:dyDescent="0.2">
      <c r="A172" s="21">
        <v>70</v>
      </c>
      <c r="B172" s="22">
        <v>197.24</v>
      </c>
      <c r="C172" s="23">
        <v>12.034318131313125</v>
      </c>
      <c r="D172" s="1">
        <f t="shared" si="23"/>
        <v>3.2557288403849016</v>
      </c>
      <c r="E172" s="1">
        <f t="shared" si="22"/>
        <v>3.1779222587680587</v>
      </c>
      <c r="F172" s="1">
        <f t="shared" si="26"/>
        <v>18.076165852967261</v>
      </c>
      <c r="K172" s="1">
        <f t="shared" si="24"/>
        <v>426.18962563471877</v>
      </c>
      <c r="L172" s="1">
        <f t="shared" si="27"/>
        <v>778.3225195206893</v>
      </c>
      <c r="M172" s="1">
        <f t="shared" si="25"/>
        <v>6.5435720387741405</v>
      </c>
      <c r="N172" s="29">
        <f t="shared" si="28"/>
        <v>16.295740045082173</v>
      </c>
    </row>
    <row r="173" spans="1:14" ht="15" x14ac:dyDescent="0.2">
      <c r="A173" s="21">
        <v>71</v>
      </c>
      <c r="B173" s="22">
        <v>200.86</v>
      </c>
      <c r="C173" s="23">
        <v>11.787098686868688</v>
      </c>
      <c r="D173" s="1">
        <f t="shared" si="23"/>
        <v>3.1779222587680587</v>
      </c>
      <c r="E173" s="1">
        <f t="shared" si="22"/>
        <v>3.1031138440282593</v>
      </c>
      <c r="F173" s="1">
        <f t="shared" si="26"/>
        <v>17.663439189832921</v>
      </c>
      <c r="K173" s="1">
        <f t="shared" si="24"/>
        <v>423.79495099030669</v>
      </c>
      <c r="L173" s="1">
        <f t="shared" si="27"/>
        <v>744.92744995966336</v>
      </c>
      <c r="M173" s="1">
        <f t="shared" si="25"/>
        <v>6.3941649867195576</v>
      </c>
      <c r="N173" s="29">
        <f t="shared" si="28"/>
        <v>15.923665210915537</v>
      </c>
    </row>
    <row r="174" spans="1:14" ht="15" x14ac:dyDescent="0.2">
      <c r="A174" s="21">
        <v>72</v>
      </c>
      <c r="B174" s="22">
        <v>204.49</v>
      </c>
      <c r="C174" s="23">
        <v>11.438151969696978</v>
      </c>
      <c r="D174" s="1">
        <f t="shared" si="23"/>
        <v>3.1031138440282593</v>
      </c>
      <c r="E174" s="1">
        <f t="shared" si="22"/>
        <v>3.0313367985116542</v>
      </c>
      <c r="F174" s="1">
        <f t="shared" si="26"/>
        <v>17.266186374938531</v>
      </c>
      <c r="K174" s="1">
        <f t="shared" si="24"/>
        <v>421.47408609664808</v>
      </c>
      <c r="L174" s="1">
        <f t="shared" si="27"/>
        <v>706.61699353392987</v>
      </c>
      <c r="M174" s="1">
        <f t="shared" si="25"/>
        <v>6.2676256541026714</v>
      </c>
      <c r="N174" s="29">
        <f t="shared" si="28"/>
        <v>15.565540116448478</v>
      </c>
    </row>
    <row r="175" spans="1:14" ht="15" x14ac:dyDescent="0.2">
      <c r="A175" s="21">
        <v>73</v>
      </c>
      <c r="B175" s="22">
        <v>208.12</v>
      </c>
      <c r="C175" s="23">
        <v>11.219284797979796</v>
      </c>
      <c r="D175" s="1">
        <f t="shared" si="23"/>
        <v>3.0313367985116542</v>
      </c>
      <c r="E175" s="1">
        <f t="shared" si="22"/>
        <v>2.9624185686201456</v>
      </c>
      <c r="F175" s="1">
        <f t="shared" si="26"/>
        <v>16.884624695347501</v>
      </c>
      <c r="K175" s="1">
        <f t="shared" si="24"/>
        <v>419.20345132190545</v>
      </c>
      <c r="L175" s="1">
        <f t="shared" si="27"/>
        <v>677.77941577047295</v>
      </c>
      <c r="M175" s="1">
        <f t="shared" si="25"/>
        <v>6.1291187644111274</v>
      </c>
      <c r="N175" s="29">
        <f t="shared" si="28"/>
        <v>15.221560646888584</v>
      </c>
    </row>
    <row r="176" spans="1:14" ht="15" x14ac:dyDescent="0.2">
      <c r="A176" s="21">
        <v>74</v>
      </c>
      <c r="B176" s="22">
        <v>211.75</v>
      </c>
      <c r="C176" s="23">
        <v>10.885739595959592</v>
      </c>
      <c r="D176" s="1">
        <f t="shared" si="23"/>
        <v>2.9624185686201456</v>
      </c>
      <c r="E176" s="1">
        <f t="shared" si="22"/>
        <v>2.8961991578294599</v>
      </c>
      <c r="F176" s="1">
        <f t="shared" si="26"/>
        <v>16.517876607170628</v>
      </c>
      <c r="K176" s="1">
        <f t="shared" si="24"/>
        <v>416.98117905853661</v>
      </c>
      <c r="L176" s="1">
        <f t="shared" si="27"/>
        <v>643.34502867842548</v>
      </c>
      <c r="M176" s="1">
        <f t="shared" si="25"/>
        <v>5.9959892084029232</v>
      </c>
      <c r="N176" s="29">
        <f t="shared" si="28"/>
        <v>14.890935692704501</v>
      </c>
    </row>
    <row r="177" spans="1:14" ht="15" x14ac:dyDescent="0.2">
      <c r="A177" s="21">
        <v>75</v>
      </c>
      <c r="B177" s="22">
        <v>215.38</v>
      </c>
      <c r="C177" s="23">
        <v>10.684749191919188</v>
      </c>
      <c r="D177" s="1">
        <f t="shared" si="23"/>
        <v>2.8961991578294599</v>
      </c>
      <c r="E177" s="1">
        <f t="shared" si="22"/>
        <v>2.8323580162204558</v>
      </c>
      <c r="F177" s="1">
        <f t="shared" si="26"/>
        <v>16.165127574540506</v>
      </c>
      <c r="K177" s="1">
        <f t="shared" si="24"/>
        <v>414.78031012366796</v>
      </c>
      <c r="L177" s="1">
        <f t="shared" si="27"/>
        <v>617.98119440526978</v>
      </c>
      <c r="M177" s="1">
        <f t="shared" si="25"/>
        <v>5.867941309558188</v>
      </c>
      <c r="N177" s="29">
        <f t="shared" si="28"/>
        <v>14.572930946363281</v>
      </c>
    </row>
    <row r="178" spans="1:14" ht="15" x14ac:dyDescent="0.2">
      <c r="A178" s="21">
        <v>76</v>
      </c>
      <c r="B178" s="22">
        <v>219.02</v>
      </c>
      <c r="C178" s="23">
        <v>10.385112575757574</v>
      </c>
      <c r="D178" s="1">
        <f t="shared" si="23"/>
        <v>2.8323580162204558</v>
      </c>
      <c r="E178" s="1">
        <f t="shared" si="22"/>
        <v>2.7711075284239857</v>
      </c>
      <c r="F178" s="1">
        <f t="shared" si="26"/>
        <v>15.824702926484912</v>
      </c>
      <c r="K178" s="1">
        <f t="shared" si="24"/>
        <v>412.66892242601836</v>
      </c>
      <c r="L178" s="1">
        <f t="shared" si="27"/>
        <v>588.00167786793463</v>
      </c>
      <c r="M178" s="1">
        <f t="shared" si="25"/>
        <v>5.760191865240528</v>
      </c>
      <c r="N178" s="29">
        <f t="shared" si="28"/>
        <v>14.26603668489345</v>
      </c>
    </row>
    <row r="179" spans="1:14" ht="15" x14ac:dyDescent="0.2">
      <c r="A179" s="21">
        <v>77</v>
      </c>
      <c r="B179" s="22">
        <v>222.65</v>
      </c>
      <c r="C179" s="23">
        <v>10.229129747474747</v>
      </c>
      <c r="D179" s="1">
        <f t="shared" si="23"/>
        <v>2.7711075284239857</v>
      </c>
      <c r="E179" s="1">
        <f t="shared" si="22"/>
        <v>2.71229978347775</v>
      </c>
      <c r="F179" s="1">
        <f t="shared" si="26"/>
        <v>15.49776714516314</v>
      </c>
      <c r="K179" s="1">
        <f t="shared" si="24"/>
        <v>410.60572452271026</v>
      </c>
      <c r="L179" s="1">
        <f t="shared" si="27"/>
        <v>567.20442379757651</v>
      </c>
      <c r="M179" s="1">
        <f t="shared" si="25"/>
        <v>5.6256894736942469</v>
      </c>
      <c r="N179" s="29">
        <f t="shared" si="28"/>
        <v>13.971302693891653</v>
      </c>
    </row>
    <row r="180" spans="1:14" ht="15" x14ac:dyDescent="0.2">
      <c r="A180" s="21">
        <v>78</v>
      </c>
      <c r="B180" s="22">
        <v>226.27</v>
      </c>
      <c r="C180" s="23">
        <v>9.9449307575757544</v>
      </c>
      <c r="D180" s="1">
        <f t="shared" si="23"/>
        <v>2.71229978347775</v>
      </c>
      <c r="E180" s="1">
        <f t="shared" si="22"/>
        <v>2.6554904061270044</v>
      </c>
      <c r="F180" s="1">
        <f t="shared" si="26"/>
        <v>15.183563113509511</v>
      </c>
      <c r="K180" s="1">
        <f t="shared" si="24"/>
        <v>408.54163692141611</v>
      </c>
      <c r="L180" s="1">
        <f t="shared" si="27"/>
        <v>540.26552240052081</v>
      </c>
      <c r="M180" s="1">
        <f t="shared" si="25"/>
        <v>5.4964498470904362</v>
      </c>
      <c r="N180" s="29">
        <f t="shared" si="28"/>
        <v>13.688046429117792</v>
      </c>
    </row>
    <row r="181" spans="1:14" ht="15" x14ac:dyDescent="0.2">
      <c r="A181" s="21">
        <v>79</v>
      </c>
      <c r="B181" s="22">
        <v>229.9</v>
      </c>
      <c r="C181" s="23">
        <v>9.7704597979797967</v>
      </c>
      <c r="D181" s="1">
        <f t="shared" si="23"/>
        <v>2.6554904061270044</v>
      </c>
      <c r="E181" s="1">
        <f t="shared" si="22"/>
        <v>2.6010294829679168</v>
      </c>
      <c r="F181" s="1">
        <f t="shared" si="26"/>
        <v>14.879744229740453</v>
      </c>
      <c r="K181" s="1">
        <f t="shared" si="24"/>
        <v>406.58266424210177</v>
      </c>
      <c r="L181" s="1">
        <f t="shared" si="27"/>
        <v>520.16635613173639</v>
      </c>
      <c r="M181" s="1">
        <f t="shared" si="25"/>
        <v>5.4013471553957713</v>
      </c>
      <c r="N181" s="29">
        <f t="shared" si="28"/>
        <v>13.414152419129225</v>
      </c>
    </row>
    <row r="182" spans="1:14" ht="15" x14ac:dyDescent="0.2">
      <c r="A182" s="21">
        <v>80</v>
      </c>
      <c r="B182" s="22">
        <v>233.51</v>
      </c>
      <c r="C182" s="23">
        <v>9.505355252525252</v>
      </c>
      <c r="D182" s="1">
        <f t="shared" si="23"/>
        <v>2.6010294829679168</v>
      </c>
      <c r="E182" s="1">
        <f t="shared" si="22"/>
        <v>2.5484955566798719</v>
      </c>
      <c r="F182" s="1">
        <f t="shared" si="26"/>
        <v>14.588209621010371</v>
      </c>
      <c r="K182" s="1">
        <f t="shared" si="24"/>
        <v>404.62617695814146</v>
      </c>
      <c r="L182" s="1">
        <f t="shared" si="27"/>
        <v>496.13759687605238</v>
      </c>
      <c r="M182" s="1">
        <f t="shared" si="25"/>
        <v>5.2663436731847062</v>
      </c>
      <c r="N182" s="29">
        <f t="shared" si="28"/>
        <v>13.151332735095938</v>
      </c>
    </row>
    <row r="183" spans="1:14" ht="15" x14ac:dyDescent="0.2">
      <c r="A183" s="21">
        <v>81</v>
      </c>
      <c r="B183" s="22">
        <v>237.12</v>
      </c>
      <c r="C183" s="23">
        <v>9.3247127777777798</v>
      </c>
      <c r="D183" s="1">
        <f t="shared" si="23"/>
        <v>2.5484955566798719</v>
      </c>
      <c r="E183" s="1">
        <f t="shared" si="22"/>
        <v>2.497792639230215</v>
      </c>
      <c r="F183" s="1">
        <f t="shared" si="26"/>
        <v>14.306729403988209</v>
      </c>
      <c r="K183" s="1">
        <f t="shared" si="24"/>
        <v>402.70700009822906</v>
      </c>
      <c r="L183" s="1">
        <f t="shared" si="27"/>
        <v>477.31778571199271</v>
      </c>
      <c r="M183" s="1">
        <f t="shared" si="25"/>
        <v>5.1647293148397839</v>
      </c>
      <c r="N183" s="29">
        <f t="shared" si="28"/>
        <v>12.89757712775438</v>
      </c>
    </row>
    <row r="184" spans="1:14" ht="15" x14ac:dyDescent="0.2">
      <c r="A184" s="21">
        <v>82</v>
      </c>
      <c r="B184" s="22">
        <v>240.73</v>
      </c>
      <c r="C184" s="23">
        <v>9.1101534848484853</v>
      </c>
      <c r="D184" s="1">
        <f t="shared" si="23"/>
        <v>2.497792639230215</v>
      </c>
      <c r="E184" s="1">
        <f t="shared" si="22"/>
        <v>2.4490974848017086</v>
      </c>
      <c r="F184" s="1">
        <f>F183*(B183/B184)^I$4</f>
        <v>14.034811547485782</v>
      </c>
      <c r="K184" s="1">
        <f t="shared" si="24"/>
        <v>400.86754764046225</v>
      </c>
      <c r="L184" s="1">
        <f t="shared" si="27"/>
        <v>457.47152848520358</v>
      </c>
      <c r="M184" s="1">
        <f t="shared" si="25"/>
        <v>5.0665669686423307</v>
      </c>
      <c r="N184" s="29">
        <f t="shared" si="28"/>
        <v>12.652442028905298</v>
      </c>
    </row>
    <row r="185" spans="1:14" ht="15" x14ac:dyDescent="0.2">
      <c r="A185" s="21">
        <v>83</v>
      </c>
      <c r="B185" s="22">
        <v>244.32</v>
      </c>
      <c r="C185" s="23">
        <v>8.9677380808080827</v>
      </c>
      <c r="D185" s="1">
        <f t="shared" si="23"/>
        <v>2.4490974848017086</v>
      </c>
      <c r="E185" s="1">
        <f t="shared" si="22"/>
        <v>2.4021702711156605</v>
      </c>
      <c r="F185" s="1">
        <f t="shared" si="26"/>
        <v>13.773426778718099</v>
      </c>
      <c r="K185" s="1">
        <f t="shared" si="24"/>
        <v>399.05009516842051</v>
      </c>
      <c r="L185" s="1">
        <f t="shared" si="27"/>
        <v>441.93328329876749</v>
      </c>
      <c r="M185" s="1">
        <f t="shared" si="25"/>
        <v>4.9446602135598505</v>
      </c>
      <c r="N185" s="29">
        <f t="shared" si="28"/>
        <v>12.416802553242771</v>
      </c>
    </row>
    <row r="186" spans="1:14" ht="15" x14ac:dyDescent="0.2">
      <c r="A186" s="21">
        <v>84</v>
      </c>
      <c r="B186" s="22">
        <v>247.9</v>
      </c>
      <c r="C186" s="23">
        <v>8.7168292424242484</v>
      </c>
      <c r="D186" s="1">
        <f t="shared" si="23"/>
        <v>2.4021702711156605</v>
      </c>
      <c r="E186" s="1">
        <f t="shared" si="22"/>
        <v>2.3569205700328082</v>
      </c>
      <c r="F186" s="1">
        <f t="shared" si="26"/>
        <v>13.521310023637472</v>
      </c>
      <c r="K186" s="1">
        <f t="shared" si="24"/>
        <v>397.2702874297654</v>
      </c>
      <c r="L186" s="1">
        <f t="shared" si="27"/>
        <v>421.70533947026541</v>
      </c>
      <c r="M186" s="1">
        <f t="shared" si="25"/>
        <v>4.8406289884622007</v>
      </c>
      <c r="N186" s="29">
        <f t="shared" si="28"/>
        <v>12.189518231156894</v>
      </c>
    </row>
    <row r="187" spans="1:14" ht="15" x14ac:dyDescent="0.2">
      <c r="A187" s="21">
        <v>85</v>
      </c>
      <c r="B187" s="22">
        <v>251.47</v>
      </c>
      <c r="C187" s="23">
        <v>8.6225090404040472</v>
      </c>
      <c r="D187" s="1">
        <f t="shared" si="23"/>
        <v>2.3569205700328082</v>
      </c>
      <c r="E187" s="1">
        <f t="shared" si="22"/>
        <v>2.3132638881079406</v>
      </c>
      <c r="F187" s="1">
        <f t="shared" si="26"/>
        <v>13.277995244081923</v>
      </c>
      <c r="K187" s="1">
        <f t="shared" si="24"/>
        <v>395.5268505130648</v>
      </c>
      <c r="L187" s="1">
        <f t="shared" si="27"/>
        <v>409.63585023814994</v>
      </c>
      <c r="M187" s="1">
        <f t="shared" si="25"/>
        <v>4.7402443021372394</v>
      </c>
      <c r="N187" s="29">
        <f t="shared" si="28"/>
        <v>11.970168927271589</v>
      </c>
    </row>
    <row r="188" spans="1:14" ht="15" x14ac:dyDescent="0.2">
      <c r="A188" s="21">
        <v>86</v>
      </c>
      <c r="B188" s="22">
        <v>255.03</v>
      </c>
      <c r="C188" s="23">
        <v>8.3882307070707114</v>
      </c>
      <c r="D188" s="1">
        <f t="shared" si="23"/>
        <v>2.3132638881079406</v>
      </c>
      <c r="E188" s="1">
        <f t="shared" si="22"/>
        <v>2.2712380138093953</v>
      </c>
      <c r="F188" s="1">
        <f t="shared" si="26"/>
        <v>13.043046590027124</v>
      </c>
      <c r="K188" s="1">
        <f t="shared" si="24"/>
        <v>393.83882800314706</v>
      </c>
      <c r="L188" s="1">
        <f t="shared" si="27"/>
        <v>391.45442169578081</v>
      </c>
      <c r="M188" s="1">
        <f t="shared" si="25"/>
        <v>4.6433245860496557</v>
      </c>
      <c r="N188" s="29">
        <f t="shared" si="28"/>
        <v>11.758361720944675</v>
      </c>
    </row>
    <row r="189" spans="1:14" ht="15" x14ac:dyDescent="0.2">
      <c r="A189" s="21">
        <v>87</v>
      </c>
      <c r="B189" s="22">
        <v>258.57</v>
      </c>
      <c r="C189" s="23">
        <v>8.2951322727272725</v>
      </c>
      <c r="D189" s="1">
        <f t="shared" si="23"/>
        <v>2.2712380138093953</v>
      </c>
      <c r="E189" s="1">
        <f t="shared" si="22"/>
        <v>2.2307580501630055</v>
      </c>
      <c r="F189" s="1">
        <f t="shared" si="26"/>
        <v>12.816685501324901</v>
      </c>
      <c r="K189" s="1">
        <f t="shared" si="24"/>
        <v>392.1888256163482</v>
      </c>
      <c r="L189" s="1">
        <f t="shared" si="27"/>
        <v>380.39152639110296</v>
      </c>
      <c r="M189" s="1">
        <f t="shared" si="25"/>
        <v>4.5371066674690281</v>
      </c>
      <c r="N189" s="29">
        <f t="shared" si="28"/>
        <v>11.554296241140079</v>
      </c>
    </row>
    <row r="190" spans="1:14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23"/>
        <v>2.2307580501630055</v>
      </c>
      <c r="E190" s="1">
        <f t="shared" si="22"/>
        <v>2.1916350356414047</v>
      </c>
      <c r="F190" s="1">
        <f t="shared" si="26"/>
        <v>12.598472347395939</v>
      </c>
      <c r="K190" s="1">
        <f t="shared" si="24"/>
        <v>390.55598406131713</v>
      </c>
      <c r="L190" s="1">
        <f t="shared" si="27"/>
        <v>363.77127409347321</v>
      </c>
      <c r="M190" s="1">
        <f t="shared" si="25"/>
        <v>4.4346622662833282</v>
      </c>
      <c r="N190" s="29">
        <f t="shared" si="28"/>
        <v>11.357576159029296</v>
      </c>
    </row>
    <row r="191" spans="1:14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23"/>
        <v>2.1916350356414047</v>
      </c>
      <c r="E191" s="1">
        <f t="shared" si="22"/>
        <v>2.1539113037702022</v>
      </c>
      <c r="F191" s="1">
        <f t="shared" si="26"/>
        <v>12.387404229281533</v>
      </c>
      <c r="K191" s="1">
        <f t="shared" si="24"/>
        <v>388.9739321891185</v>
      </c>
      <c r="L191" s="1">
        <f t="shared" si="27"/>
        <v>353.25020367809435</v>
      </c>
      <c r="M191" s="1">
        <f t="shared" si="25"/>
        <v>4.3479788844778495</v>
      </c>
      <c r="N191" s="29">
        <f t="shared" si="28"/>
        <v>11.167297356955102</v>
      </c>
    </row>
    <row r="192" spans="1:14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23"/>
        <v>2.1539113037702022</v>
      </c>
      <c r="E192" s="1">
        <f t="shared" si="22"/>
        <v>2.1174138840687005</v>
      </c>
      <c r="F192" s="1">
        <f t="shared" si="26"/>
        <v>12.183724218979942</v>
      </c>
      <c r="K192" s="1">
        <f t="shared" si="24"/>
        <v>387.40741264736187</v>
      </c>
      <c r="L192" s="1">
        <f t="shared" si="27"/>
        <v>337.76644098628248</v>
      </c>
      <c r="M192" s="1">
        <f t="shared" si="25"/>
        <v>4.2521197524239778</v>
      </c>
      <c r="N192" s="29">
        <f t="shared" si="28"/>
        <v>10.983678965353016</v>
      </c>
    </row>
    <row r="193" spans="1:14" ht="15" x14ac:dyDescent="0.2">
      <c r="A193" s="21">
        <v>91</v>
      </c>
      <c r="B193" s="22">
        <v>272.57</v>
      </c>
      <c r="C193" s="23">
        <v>7.6434633333333313</v>
      </c>
      <c r="D193" s="1">
        <f t="shared" si="23"/>
        <v>2.1174138840687005</v>
      </c>
      <c r="E193" s="1">
        <f t="shared" si="22"/>
        <v>2.0822872262540972</v>
      </c>
      <c r="F193" s="1">
        <f t="shared" si="26"/>
        <v>11.986512174618982</v>
      </c>
      <c r="K193" s="1">
        <f t="shared" si="24"/>
        <v>385.90757214452753</v>
      </c>
      <c r="L193" s="1">
        <f t="shared" si="27"/>
        <v>327.804422283495</v>
      </c>
      <c r="M193" s="1">
        <f t="shared" si="25"/>
        <v>4.1713062367673901</v>
      </c>
      <c r="N193" s="29">
        <f t="shared" si="28"/>
        <v>10.805891472429684</v>
      </c>
    </row>
    <row r="194" spans="1:14" ht="15" x14ac:dyDescent="0.2">
      <c r="A194" s="21">
        <v>92</v>
      </c>
      <c r="B194" s="22">
        <v>276.02</v>
      </c>
      <c r="C194" s="23">
        <v>7.4375648459595922</v>
      </c>
      <c r="D194" s="1">
        <f t="shared" si="23"/>
        <v>2.0822872262540972</v>
      </c>
      <c r="E194" s="1">
        <f t="shared" si="22"/>
        <v>2.0483638228869214</v>
      </c>
      <c r="F194" s="1">
        <f t="shared" si="26"/>
        <v>11.796562124375804</v>
      </c>
      <c r="K194" s="1">
        <f t="shared" si="24"/>
        <v>384.42556345986083</v>
      </c>
      <c r="L194" s="1">
        <f t="shared" si="27"/>
        <v>313.91929849968847</v>
      </c>
      <c r="M194" s="1">
        <f t="shared" si="25"/>
        <v>4.0698139329096552</v>
      </c>
      <c r="N194" s="29">
        <f t="shared" si="28"/>
        <v>10.634650697948462</v>
      </c>
    </row>
    <row r="195" spans="1:14" ht="15" x14ac:dyDescent="0.2">
      <c r="A195" s="21">
        <v>93</v>
      </c>
      <c r="B195" s="22">
        <v>279.45</v>
      </c>
      <c r="C195" s="23">
        <v>7.4030452525252493</v>
      </c>
      <c r="D195" s="1">
        <f t="shared" si="23"/>
        <v>2.0483638228869214</v>
      </c>
      <c r="E195" s="1">
        <f t="shared" ref="E195:E258" si="29">D195*(B195/B196)^$I$3</f>
        <v>2.0155864228300935</v>
      </c>
      <c r="F195" s="1">
        <f t="shared" si="26"/>
        <v>11.612981519317842</v>
      </c>
      <c r="K195" s="1">
        <f t="shared" si="24"/>
        <v>382.97475701889437</v>
      </c>
      <c r="L195" s="1">
        <f t="shared" si="27"/>
        <v>307.59971574740365</v>
      </c>
      <c r="M195" s="1">
        <f t="shared" si="25"/>
        <v>3.9832526611260346</v>
      </c>
      <c r="N195" s="29">
        <f t="shared" si="28"/>
        <v>10.469152005267881</v>
      </c>
    </row>
    <row r="196" spans="1:14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30">E195</f>
        <v>2.0155864228300935</v>
      </c>
      <c r="E196" s="1">
        <f t="shared" si="29"/>
        <v>1.9839934709675426</v>
      </c>
      <c r="F196" s="1">
        <f t="shared" si="26"/>
        <v>11.435472335465386</v>
      </c>
      <c r="K196" s="1">
        <f t="shared" ref="K196:L259" si="31">1/(E195*B195/(K195*(B196)*E196))</f>
        <v>381.57190191879135</v>
      </c>
      <c r="L196" s="1">
        <f t="shared" si="27"/>
        <v>295.80993239712404</v>
      </c>
      <c r="M196" s="1">
        <f t="shared" ref="M196:M259" si="32">(F196*100000)*((B196/1000000)-(B195/1000000))</f>
        <v>3.899496066393723</v>
      </c>
      <c r="N196" s="29">
        <f t="shared" si="28"/>
        <v>10.309126724508495</v>
      </c>
    </row>
    <row r="197" spans="1:14" ht="15" x14ac:dyDescent="0.2">
      <c r="A197" s="21">
        <v>95</v>
      </c>
      <c r="B197" s="22">
        <v>286.24</v>
      </c>
      <c r="C197" s="23">
        <v>7.1367147449494945</v>
      </c>
      <c r="D197" s="1">
        <f t="shared" si="30"/>
        <v>1.9839934709675426</v>
      </c>
      <c r="E197" s="1">
        <f t="shared" si="29"/>
        <v>1.9533476401322767</v>
      </c>
      <c r="F197" s="1">
        <f t="shared" si="26"/>
        <v>11.264254369123019</v>
      </c>
      <c r="K197" s="1">
        <f t="shared" si="31"/>
        <v>380.16705324545001</v>
      </c>
      <c r="L197" s="1">
        <f t="shared" si="27"/>
        <v>287.62893832631443</v>
      </c>
      <c r="M197" s="1">
        <f t="shared" si="32"/>
        <v>3.8073179767635632</v>
      </c>
      <c r="N197" s="29">
        <f t="shared" si="28"/>
        <v>10.154773002969433</v>
      </c>
    </row>
    <row r="198" spans="1:14" ht="15" x14ac:dyDescent="0.2">
      <c r="A198" s="21">
        <v>96</v>
      </c>
      <c r="B198" s="22">
        <v>289.61</v>
      </c>
      <c r="C198" s="23">
        <v>6.9770293409090911</v>
      </c>
      <c r="D198" s="1">
        <f t="shared" si="30"/>
        <v>1.9533476401322767</v>
      </c>
      <c r="E198" s="1">
        <f t="shared" si="29"/>
        <v>1.9237835657999609</v>
      </c>
      <c r="F198" s="1">
        <f t="shared" si="26"/>
        <v>11.098051774011619</v>
      </c>
      <c r="K198" s="1">
        <f t="shared" si="31"/>
        <v>378.82128691798681</v>
      </c>
      <c r="L198" s="1">
        <f t="shared" si="27"/>
        <v>277.04421540845306</v>
      </c>
      <c r="M198" s="1">
        <f t="shared" si="32"/>
        <v>3.7400434478419045</v>
      </c>
      <c r="N198" s="29">
        <f t="shared" si="28"/>
        <v>10.004940659828543</v>
      </c>
    </row>
    <row r="199" spans="1:14" ht="15" x14ac:dyDescent="0.2">
      <c r="A199" s="21">
        <v>97</v>
      </c>
      <c r="B199" s="22">
        <v>292.95</v>
      </c>
      <c r="C199" s="23">
        <v>6.9122943434343442</v>
      </c>
      <c r="D199" s="1">
        <f t="shared" si="30"/>
        <v>1.9237835657999609</v>
      </c>
      <c r="E199" s="1">
        <f t="shared" si="29"/>
        <v>1.8952497756529529</v>
      </c>
      <c r="F199" s="1">
        <f t="shared" si="26"/>
        <v>10.937604406050035</v>
      </c>
      <c r="K199" s="1">
        <f t="shared" si="31"/>
        <v>377.50661606668024</v>
      </c>
      <c r="L199" s="1">
        <f t="shared" si="27"/>
        <v>270.50557845207521</v>
      </c>
      <c r="M199" s="1">
        <f t="shared" si="32"/>
        <v>3.653159871620717</v>
      </c>
      <c r="N199" s="29">
        <f t="shared" si="28"/>
        <v>9.8602966783289805</v>
      </c>
    </row>
    <row r="200" spans="1:14" ht="15" x14ac:dyDescent="0.2">
      <c r="A200" s="21">
        <v>98</v>
      </c>
      <c r="B200" s="22">
        <v>296.26</v>
      </c>
      <c r="C200" s="23">
        <v>6.7310348409090901</v>
      </c>
      <c r="D200" s="1">
        <f t="shared" si="30"/>
        <v>1.8952497756529529</v>
      </c>
      <c r="E200" s="1">
        <f t="shared" si="29"/>
        <v>1.8676979867843972</v>
      </c>
      <c r="F200" s="1">
        <f t="shared" si="26"/>
        <v>10.782642991100479</v>
      </c>
      <c r="K200" s="1">
        <f t="shared" si="31"/>
        <v>376.22208008189762</v>
      </c>
      <c r="L200" s="1">
        <f t="shared" si="27"/>
        <v>259.68021106050747</v>
      </c>
      <c r="M200" s="1">
        <f t="shared" si="32"/>
        <v>3.5690548300542813</v>
      </c>
      <c r="N200" s="29">
        <f t="shared" si="28"/>
        <v>9.7205983066955088</v>
      </c>
    </row>
    <row r="201" spans="1:14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30"/>
        <v>1.8676979867843972</v>
      </c>
      <c r="E201" s="1">
        <f t="shared" si="29"/>
        <v>1.8410020000000018</v>
      </c>
      <c r="F201" s="1">
        <f t="shared" si="26"/>
        <v>10.632914735133003</v>
      </c>
      <c r="K201" s="1">
        <f t="shared" si="31"/>
        <v>374.95029261166405</v>
      </c>
      <c r="L201" s="1">
        <f t="shared" si="27"/>
        <v>254.8546262552193</v>
      </c>
      <c r="M201" s="1">
        <f t="shared" si="32"/>
        <v>3.487596033123606</v>
      </c>
      <c r="N201" s="29">
        <f t="shared" si="28"/>
        <v>9.5856176500398824</v>
      </c>
    </row>
    <row r="202" spans="1:14" ht="15" x14ac:dyDescent="0.2">
      <c r="A202" s="21">
        <v>100</v>
      </c>
      <c r="B202" s="22">
        <v>302.8</v>
      </c>
      <c r="C202" s="23">
        <v>6.5399135631313126</v>
      </c>
      <c r="D202" s="1">
        <f t="shared" si="30"/>
        <v>1.8410020000000018</v>
      </c>
      <c r="E202" s="1">
        <f t="shared" si="29"/>
        <v>1.8152040233044413</v>
      </c>
      <c r="F202" s="1">
        <f t="shared" si="26"/>
        <v>10.487742207034481</v>
      </c>
      <c r="K202" s="1">
        <f t="shared" si="31"/>
        <v>373.71964479433751</v>
      </c>
      <c r="L202" s="1">
        <f t="shared" si="27"/>
        <v>245.40635380594026</v>
      </c>
      <c r="M202" s="1">
        <f t="shared" si="32"/>
        <v>3.4190039594932333</v>
      </c>
      <c r="N202" s="29">
        <f t="shared" si="28"/>
        <v>9.4547440013455954</v>
      </c>
    </row>
    <row r="203" spans="1:14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30"/>
        <v>1.8152040233044413</v>
      </c>
      <c r="E203" s="1">
        <f t="shared" si="29"/>
        <v>1.7902637307886089</v>
      </c>
      <c r="F203" s="1">
        <f t="shared" si="26"/>
        <v>10.347362802592881</v>
      </c>
      <c r="K203" s="1">
        <f t="shared" si="31"/>
        <v>372.51659678950642</v>
      </c>
      <c r="L203" s="1">
        <f t="shared" si="27"/>
        <v>240.13581570553174</v>
      </c>
      <c r="M203" s="1">
        <f t="shared" si="32"/>
        <v>3.3421981852375091</v>
      </c>
      <c r="N203" s="29">
        <f t="shared" si="28"/>
        <v>9.3281913739205571</v>
      </c>
    </row>
    <row r="204" spans="1:14" ht="15" x14ac:dyDescent="0.2">
      <c r="A204" s="21">
        <v>102</v>
      </c>
      <c r="B204" s="22">
        <v>309.23</v>
      </c>
      <c r="C204" s="23">
        <v>6.3395456464646465</v>
      </c>
      <c r="D204" s="1">
        <f t="shared" si="30"/>
        <v>1.7902637307886089</v>
      </c>
      <c r="E204" s="1">
        <f t="shared" si="29"/>
        <v>1.7661431652147237</v>
      </c>
      <c r="F204" s="1">
        <f t="shared" si="26"/>
        <v>10.211564895339267</v>
      </c>
      <c r="K204" s="1">
        <f t="shared" si="31"/>
        <v>371.34034496633654</v>
      </c>
      <c r="L204" s="1">
        <f t="shared" si="27"/>
        <v>231.62328978856797</v>
      </c>
      <c r="M204" s="1">
        <f t="shared" si="32"/>
        <v>3.2677007665085895</v>
      </c>
      <c r="N204" s="29">
        <f t="shared" si="28"/>
        <v>9.2057689856070635</v>
      </c>
    </row>
    <row r="205" spans="1:14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30"/>
        <v>1.7661431652147237</v>
      </c>
      <c r="E205" s="1">
        <f t="shared" si="29"/>
        <v>1.7428065694124699</v>
      </c>
      <c r="F205" s="1">
        <f t="shared" si="26"/>
        <v>10.080149137556331</v>
      </c>
      <c r="K205" s="1">
        <f t="shared" si="31"/>
        <v>370.19012079211404</v>
      </c>
      <c r="L205" s="1">
        <f t="shared" si="27"/>
        <v>227.61963104194373</v>
      </c>
      <c r="M205" s="1">
        <f t="shared" si="32"/>
        <v>3.1954072766053421</v>
      </c>
      <c r="N205" s="29">
        <f t="shared" si="28"/>
        <v>9.0872971235939879</v>
      </c>
    </row>
    <row r="206" spans="1:14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30"/>
        <v>1.7428065694124699</v>
      </c>
      <c r="E206" s="1">
        <f t="shared" si="29"/>
        <v>1.7202202317682296</v>
      </c>
      <c r="F206" s="1">
        <f t="shared" si="26"/>
        <v>9.9529275952274272</v>
      </c>
      <c r="K206" s="1">
        <f t="shared" si="31"/>
        <v>369.06518891069601</v>
      </c>
      <c r="L206" s="1">
        <f t="shared" si="27"/>
        <v>219.6972675761204</v>
      </c>
      <c r="M206" s="1">
        <f t="shared" si="32"/>
        <v>3.1252192649014123</v>
      </c>
      <c r="N206" s="29">
        <f t="shared" si="28"/>
        <v>8.9726063645696712</v>
      </c>
    </row>
    <row r="207" spans="1:14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30"/>
        <v>1.7202202317682296</v>
      </c>
      <c r="E207" s="1">
        <f t="shared" si="29"/>
        <v>1.6983523444606554</v>
      </c>
      <c r="F207" s="1">
        <f t="shared" si="26"/>
        <v>9.8297229546713076</v>
      </c>
      <c r="K207" s="1">
        <f t="shared" si="31"/>
        <v>367.96484534907262</v>
      </c>
      <c r="L207" s="1">
        <f t="shared" si="27"/>
        <v>216.13206519995637</v>
      </c>
      <c r="M207" s="1">
        <f t="shared" si="32"/>
        <v>3.057043838902739</v>
      </c>
      <c r="N207" s="29">
        <f t="shared" si="28"/>
        <v>8.8615368594997808</v>
      </c>
    </row>
    <row r="208" spans="1:14" ht="15" x14ac:dyDescent="0.2">
      <c r="A208" s="21">
        <v>106</v>
      </c>
      <c r="B208" s="22">
        <v>321.73</v>
      </c>
      <c r="C208" s="23">
        <v>5.9875153434343433</v>
      </c>
      <c r="D208" s="1">
        <f t="shared" si="30"/>
        <v>1.6983523444606554</v>
      </c>
      <c r="E208" s="1">
        <f t="shared" si="29"/>
        <v>1.6772415572706674</v>
      </c>
      <c r="F208" s="1">
        <f t="shared" si="26"/>
        <v>9.7103677940632114</v>
      </c>
      <c r="K208" s="1">
        <f t="shared" si="31"/>
        <v>366.90344075423513</v>
      </c>
      <c r="L208" s="1">
        <f t="shared" si="27"/>
        <v>208.0243194378364</v>
      </c>
      <c r="M208" s="1">
        <f t="shared" si="32"/>
        <v>2.9907932805714998</v>
      </c>
      <c r="N208" s="29">
        <f t="shared" si="28"/>
        <v>8.7539376769004864</v>
      </c>
    </row>
    <row r="209" spans="1:14" ht="15" x14ac:dyDescent="0.2">
      <c r="A209" s="21">
        <v>107</v>
      </c>
      <c r="B209" s="22">
        <v>324.77</v>
      </c>
      <c r="C209" s="23">
        <v>5.9554562323232325</v>
      </c>
      <c r="D209" s="1">
        <f t="shared" si="30"/>
        <v>1.6772415572706674</v>
      </c>
      <c r="E209" s="1">
        <f t="shared" si="29"/>
        <v>1.6567206563293615</v>
      </c>
      <c r="F209" s="1">
        <f t="shared" si="26"/>
        <v>9.5950791123579631</v>
      </c>
      <c r="K209" s="1">
        <f t="shared" si="31"/>
        <v>365.83883346653704</v>
      </c>
      <c r="L209" s="1">
        <f t="shared" si="27"/>
        <v>204.45389469758706</v>
      </c>
      <c r="M209" s="1">
        <f t="shared" si="32"/>
        <v>2.9169040501568189</v>
      </c>
      <c r="N209" s="29">
        <f t="shared" si="28"/>
        <v>8.6500044422482638</v>
      </c>
    </row>
    <row r="210" spans="1:14" ht="15" x14ac:dyDescent="0.2">
      <c r="A210" s="21">
        <v>108</v>
      </c>
      <c r="B210" s="22">
        <v>327.79</v>
      </c>
      <c r="C210" s="23">
        <v>5.8438673510101014</v>
      </c>
      <c r="D210" s="1">
        <f t="shared" si="30"/>
        <v>1.6567206563293615</v>
      </c>
      <c r="E210" s="1">
        <f t="shared" si="29"/>
        <v>1.6369646491880496</v>
      </c>
      <c r="F210" s="1">
        <f t="shared" si="26"/>
        <v>9.482949117720894</v>
      </c>
      <c r="K210" s="1">
        <f t="shared" si="31"/>
        <v>364.83761846876553</v>
      </c>
      <c r="L210" s="1">
        <f t="shared" si="27"/>
        <v>198.2784706509199</v>
      </c>
      <c r="M210" s="1">
        <f t="shared" si="32"/>
        <v>2.863850633551718</v>
      </c>
      <c r="N210" s="29">
        <f t="shared" si="28"/>
        <v>8.5489187773608624</v>
      </c>
    </row>
    <row r="211" spans="1:14" ht="15" x14ac:dyDescent="0.2">
      <c r="A211" s="21">
        <v>109</v>
      </c>
      <c r="B211" s="22">
        <v>330.76</v>
      </c>
      <c r="C211" s="23">
        <v>5.8389352196969693</v>
      </c>
      <c r="D211" s="1">
        <f t="shared" si="30"/>
        <v>1.6369646491880496</v>
      </c>
      <c r="E211" s="1">
        <f t="shared" si="29"/>
        <v>1.6177466330161814</v>
      </c>
      <c r="F211" s="1">
        <f t="shared" si="26"/>
        <v>9.3749394384594655</v>
      </c>
      <c r="K211" s="1">
        <f t="shared" si="31"/>
        <v>363.82128125457876</v>
      </c>
      <c r="L211" s="1">
        <f t="shared" si="27"/>
        <v>195.85466424829778</v>
      </c>
      <c r="M211" s="1">
        <f t="shared" si="32"/>
        <v>2.7843570132224427</v>
      </c>
      <c r="N211" s="29">
        <f t="shared" si="28"/>
        <v>8.451547594228682</v>
      </c>
    </row>
    <row r="212" spans="1:14" ht="15" x14ac:dyDescent="0.2">
      <c r="A212" s="21">
        <v>110</v>
      </c>
      <c r="B212" s="22">
        <v>333.71</v>
      </c>
      <c r="C212" s="23">
        <v>5.7008360176767683</v>
      </c>
      <c r="D212" s="1">
        <f t="shared" si="30"/>
        <v>1.6177466330161814</v>
      </c>
      <c r="E212" s="1">
        <f t="shared" si="29"/>
        <v>1.5992363041187965</v>
      </c>
      <c r="F212" s="1">
        <f t="shared" si="26"/>
        <v>9.269814617493104</v>
      </c>
      <c r="K212" s="1">
        <f t="shared" si="31"/>
        <v>362.86616277299919</v>
      </c>
      <c r="L212" s="1">
        <f t="shared" si="27"/>
        <v>189.07816927434547</v>
      </c>
      <c r="M212" s="1">
        <f t="shared" si="32"/>
        <v>2.7345953121604567</v>
      </c>
      <c r="N212" s="29">
        <f t="shared" si="28"/>
        <v>8.3567771230630612</v>
      </c>
    </row>
    <row r="213" spans="1:14" ht="15" x14ac:dyDescent="0.2">
      <c r="A213" s="21">
        <v>111</v>
      </c>
      <c r="B213" s="22">
        <v>336.61</v>
      </c>
      <c r="C213" s="23">
        <v>5.6903552398989907</v>
      </c>
      <c r="D213" s="1">
        <f t="shared" si="30"/>
        <v>1.5992363041187965</v>
      </c>
      <c r="E213" s="1">
        <f t="shared" si="29"/>
        <v>1.5812177351258123</v>
      </c>
      <c r="F213" s="1">
        <f t="shared" si="26"/>
        <v>9.1685076577290268</v>
      </c>
      <c r="K213" s="1">
        <f t="shared" si="31"/>
        <v>361.89559902931575</v>
      </c>
      <c r="L213" s="1">
        <f t="shared" si="27"/>
        <v>186.66797766028262</v>
      </c>
      <c r="M213" s="1">
        <f t="shared" si="32"/>
        <v>2.6588672207414326</v>
      </c>
      <c r="N213" s="29">
        <f t="shared" si="28"/>
        <v>8.2654484699348867</v>
      </c>
    </row>
    <row r="214" spans="1:14" ht="15" x14ac:dyDescent="0.2">
      <c r="A214" s="21">
        <v>112</v>
      </c>
      <c r="B214" s="22">
        <v>339.49</v>
      </c>
      <c r="C214" s="23">
        <v>5.5423916489898994</v>
      </c>
      <c r="D214" s="1">
        <f t="shared" si="30"/>
        <v>1.5812177351258123</v>
      </c>
      <c r="E214" s="1">
        <f t="shared" si="29"/>
        <v>1.5638555826354075</v>
      </c>
      <c r="F214" s="1">
        <f t="shared" si="26"/>
        <v>9.0698412802964867</v>
      </c>
      <c r="K214" s="1">
        <f t="shared" si="31"/>
        <v>360.98424035130637</v>
      </c>
      <c r="L214" s="1">
        <f t="shared" si="27"/>
        <v>179.85755675259782</v>
      </c>
      <c r="M214" s="1">
        <f t="shared" si="32"/>
        <v>2.6121142887254125</v>
      </c>
      <c r="N214" s="29">
        <f t="shared" si="28"/>
        <v>8.1765003129579625</v>
      </c>
    </row>
    <row r="215" spans="1:14" ht="15" x14ac:dyDescent="0.2">
      <c r="A215" s="21">
        <v>113</v>
      </c>
      <c r="B215" s="22">
        <v>342.32</v>
      </c>
      <c r="C215" s="23">
        <v>5.5633531994949497</v>
      </c>
      <c r="D215" s="1">
        <f t="shared" si="30"/>
        <v>1.5638555826354075</v>
      </c>
      <c r="E215" s="1">
        <f t="shared" si="29"/>
        <v>1.5470035082787947</v>
      </c>
      <c r="F215" s="1">
        <f t="shared" si="26"/>
        <v>8.9747213286941285</v>
      </c>
      <c r="K215" s="1">
        <f t="shared" si="31"/>
        <v>360.07103177030922</v>
      </c>
      <c r="L215" s="1">
        <f t="shared" si="27"/>
        <v>178.64439549500577</v>
      </c>
      <c r="M215" s="1">
        <f t="shared" si="32"/>
        <v>2.539846136020437</v>
      </c>
      <c r="N215" s="29">
        <f t="shared" si="28"/>
        <v>8.0907492738813662</v>
      </c>
    </row>
    <row r="216" spans="1:14" ht="15" x14ac:dyDescent="0.2">
      <c r="A216" s="21">
        <v>114</v>
      </c>
      <c r="B216" s="22">
        <v>345.12</v>
      </c>
      <c r="C216" s="23">
        <v>5.4326520631313127</v>
      </c>
      <c r="D216" s="1">
        <f t="shared" si="30"/>
        <v>1.5470035082787947</v>
      </c>
      <c r="E216" s="1">
        <f t="shared" si="29"/>
        <v>1.5306425475330958</v>
      </c>
      <c r="F216" s="1">
        <f t="shared" ref="F216:F279" si="33">F215*(B215/B216)^I$4</f>
        <v>8.8823503122660252</v>
      </c>
      <c r="K216" s="1">
        <f t="shared" si="31"/>
        <v>359.17700120785207</v>
      </c>
      <c r="L216" s="1">
        <f t="shared" si="31"/>
        <v>172.65198644652392</v>
      </c>
      <c r="M216" s="1">
        <f t="shared" si="32"/>
        <v>2.4870580874344994</v>
      </c>
      <c r="N216" s="29">
        <f t="shared" si="28"/>
        <v>8.0074764115024628</v>
      </c>
    </row>
    <row r="217" spans="1:14" ht="15" x14ac:dyDescent="0.2">
      <c r="A217" s="21">
        <v>115</v>
      </c>
      <c r="B217" s="22">
        <v>347.89</v>
      </c>
      <c r="C217" s="23">
        <v>5.4357347398989893</v>
      </c>
      <c r="D217" s="1">
        <f t="shared" si="30"/>
        <v>1.5306425475330958</v>
      </c>
      <c r="E217" s="1">
        <f t="shared" si="29"/>
        <v>1.5148696027426745</v>
      </c>
      <c r="F217" s="1">
        <f t="shared" si="33"/>
        <v>8.7926277937909578</v>
      </c>
      <c r="K217" s="1">
        <f t="shared" si="31"/>
        <v>358.32887619158629</v>
      </c>
      <c r="L217" s="1">
        <f t="shared" ref="L217" si="34">1/(F216*C216/(L216*(C217)*F217))</f>
        <v>171.00497101078957</v>
      </c>
      <c r="M217" s="1">
        <f t="shared" si="32"/>
        <v>2.4355578988800732</v>
      </c>
      <c r="N217" s="29">
        <f t="shared" si="28"/>
        <v>7.9265911812411032</v>
      </c>
    </row>
    <row r="218" spans="1:14" ht="15" x14ac:dyDescent="0.2">
      <c r="A218" s="21">
        <v>116</v>
      </c>
      <c r="B218" s="22">
        <v>350.61</v>
      </c>
      <c r="C218" s="23">
        <v>5.3081163106060592</v>
      </c>
      <c r="D218" s="1">
        <f t="shared" si="30"/>
        <v>1.5148696027426745</v>
      </c>
      <c r="E218" s="1">
        <f t="shared" si="29"/>
        <v>1.4995485482726911</v>
      </c>
      <c r="F218" s="1">
        <f t="shared" si="33"/>
        <v>8.7060889536059207</v>
      </c>
      <c r="K218" s="1">
        <f t="shared" si="31"/>
        <v>357.47809966219478</v>
      </c>
      <c r="L218" s="1">
        <f t="shared" si="31"/>
        <v>165.34661998078451</v>
      </c>
      <c r="M218" s="1">
        <f t="shared" si="32"/>
        <v>2.3680561953808112</v>
      </c>
      <c r="N218" s="29">
        <f t="shared" si="28"/>
        <v>7.8485760504368685</v>
      </c>
    </row>
    <row r="219" spans="1:14" ht="15" x14ac:dyDescent="0.2">
      <c r="A219" s="21">
        <v>117</v>
      </c>
      <c r="B219" s="22">
        <v>353.3</v>
      </c>
      <c r="C219" s="23">
        <v>5.2970195429292923</v>
      </c>
      <c r="D219" s="1">
        <f t="shared" si="30"/>
        <v>1.4995485482726911</v>
      </c>
      <c r="E219" s="1">
        <f t="shared" si="29"/>
        <v>1.484718780817301</v>
      </c>
      <c r="F219" s="1">
        <f t="shared" si="33"/>
        <v>8.6219905017847367</v>
      </c>
      <c r="K219" s="1">
        <f t="shared" si="31"/>
        <v>356.65839483503754</v>
      </c>
      <c r="L219" s="1">
        <f t="shared" si="31"/>
        <v>163.40709379587429</v>
      </c>
      <c r="M219" s="1">
        <f t="shared" si="32"/>
        <v>2.3193154449801088</v>
      </c>
      <c r="N219" s="29">
        <f t="shared" si="28"/>
        <v>7.7727609400744626</v>
      </c>
    </row>
    <row r="220" spans="1:14" ht="15" x14ac:dyDescent="0.2">
      <c r="A220" s="21">
        <v>118</v>
      </c>
      <c r="B220" s="22">
        <v>355.95</v>
      </c>
      <c r="C220" s="23">
        <v>5.1946785353535354</v>
      </c>
      <c r="D220" s="1">
        <f t="shared" si="30"/>
        <v>1.484718780817301</v>
      </c>
      <c r="E220" s="1">
        <f t="shared" si="29"/>
        <v>1.4703621763673727</v>
      </c>
      <c r="F220" s="1">
        <f t="shared" si="33"/>
        <v>8.5405518390977022</v>
      </c>
      <c r="K220" s="1">
        <f t="shared" si="31"/>
        <v>355.85898094832982</v>
      </c>
      <c r="L220" s="1">
        <f t="shared" si="31"/>
        <v>158.73635405442258</v>
      </c>
      <c r="M220" s="1">
        <f t="shared" si="32"/>
        <v>2.2632462373608768</v>
      </c>
      <c r="N220" s="29">
        <f t="shared" si="28"/>
        <v>7.6993436408771778</v>
      </c>
    </row>
    <row r="221" spans="1:14" ht="15" x14ac:dyDescent="0.2">
      <c r="A221" s="21">
        <v>119</v>
      </c>
      <c r="B221" s="22">
        <v>358.56</v>
      </c>
      <c r="C221" s="23">
        <v>5.1848153535353543</v>
      </c>
      <c r="D221" s="1">
        <f t="shared" si="30"/>
        <v>1.4703621763673727</v>
      </c>
      <c r="E221" s="1">
        <f t="shared" si="29"/>
        <v>1.4564615476600911</v>
      </c>
      <c r="F221" s="1">
        <f t="shared" si="33"/>
        <v>8.4616766196606985</v>
      </c>
      <c r="K221" s="1">
        <f t="shared" si="31"/>
        <v>355.07939685507603</v>
      </c>
      <c r="L221" s="1">
        <f t="shared" si="31"/>
        <v>156.97175329461524</v>
      </c>
      <c r="M221" s="1">
        <f t="shared" si="32"/>
        <v>2.2084975977314456</v>
      </c>
      <c r="N221" s="29">
        <f t="shared" si="28"/>
        <v>7.6282372966225847</v>
      </c>
    </row>
    <row r="222" spans="1:14" ht="15" x14ac:dyDescent="0.2">
      <c r="A222" s="21">
        <v>120</v>
      </c>
      <c r="B222" s="22">
        <v>361.13</v>
      </c>
      <c r="C222" s="23">
        <v>5.0867933813131332</v>
      </c>
      <c r="D222" s="1">
        <f t="shared" si="30"/>
        <v>1.4564615476600911</v>
      </c>
      <c r="E222" s="1">
        <f t="shared" si="29"/>
        <v>1.4430005870118596</v>
      </c>
      <c r="F222" s="1">
        <f t="shared" si="33"/>
        <v>8.3852734224643974</v>
      </c>
      <c r="K222" s="1">
        <f t="shared" si="31"/>
        <v>354.31920003719705</v>
      </c>
      <c r="L222" s="1">
        <f t="shared" si="31"/>
        <v>152.61355772499613</v>
      </c>
      <c r="M222" s="1">
        <f t="shared" si="32"/>
        <v>2.1550152695733251</v>
      </c>
      <c r="N222" s="29">
        <f t="shared" si="28"/>
        <v>7.5593594908837254</v>
      </c>
    </row>
    <row r="223" spans="1:14" ht="15" x14ac:dyDescent="0.2">
      <c r="A223" s="21">
        <v>121</v>
      </c>
      <c r="B223" s="22">
        <v>363.66</v>
      </c>
      <c r="C223" s="23">
        <v>5.1022048964646478</v>
      </c>
      <c r="D223" s="1">
        <f t="shared" si="30"/>
        <v>1.4430005870118596</v>
      </c>
      <c r="E223" s="1">
        <f t="shared" si="29"/>
        <v>1.4299118730803937</v>
      </c>
      <c r="F223" s="1">
        <f t="shared" si="33"/>
        <v>8.3112554539693342</v>
      </c>
      <c r="K223" s="1">
        <f t="shared" si="31"/>
        <v>353.56512281143569</v>
      </c>
      <c r="L223" s="1">
        <f t="shared" ref="L223" si="35">1/(F222*C222/(L222*(C223)*F223))</f>
        <v>151.72471030389823</v>
      </c>
      <c r="M223" s="1">
        <f t="shared" si="32"/>
        <v>2.1027476298542793</v>
      </c>
      <c r="N223" s="29">
        <f t="shared" si="28"/>
        <v>7.4926319789173181</v>
      </c>
    </row>
    <row r="224" spans="1:14" ht="15" x14ac:dyDescent="0.2">
      <c r="A224" s="21">
        <v>122</v>
      </c>
      <c r="B224" s="22">
        <v>366.16</v>
      </c>
      <c r="C224" s="23">
        <v>4.9856913636363664</v>
      </c>
      <c r="D224" s="1">
        <f t="shared" si="30"/>
        <v>1.4299118730803937</v>
      </c>
      <c r="E224" s="1">
        <f t="shared" si="29"/>
        <v>1.4172853833989894</v>
      </c>
      <c r="F224" s="1">
        <f t="shared" si="33"/>
        <v>8.239254490577542</v>
      </c>
      <c r="K224" s="1">
        <f t="shared" si="31"/>
        <v>352.85219121028001</v>
      </c>
      <c r="L224" s="1">
        <f t="shared" si="31"/>
        <v>146.97555147558481</v>
      </c>
      <c r="M224" s="1">
        <f t="shared" si="32"/>
        <v>2.0598136226443908</v>
      </c>
      <c r="N224" s="29">
        <f t="shared" si="28"/>
        <v>7.4277228055908564</v>
      </c>
    </row>
    <row r="225" spans="1:14" ht="15" x14ac:dyDescent="0.2">
      <c r="A225" s="21">
        <v>123</v>
      </c>
      <c r="B225" s="22">
        <v>368.61</v>
      </c>
      <c r="C225" s="23">
        <v>4.9943216161616188</v>
      </c>
      <c r="D225" s="1">
        <f t="shared" si="30"/>
        <v>1.4172853833989894</v>
      </c>
      <c r="E225" s="1">
        <f t="shared" si="29"/>
        <v>1.405054374638308</v>
      </c>
      <c r="F225" s="1">
        <f t="shared" si="33"/>
        <v>8.1697680422471493</v>
      </c>
      <c r="K225" s="1">
        <f t="shared" si="31"/>
        <v>352.14769947192951</v>
      </c>
      <c r="L225" s="1">
        <f t="shared" si="31"/>
        <v>145.98829041326167</v>
      </c>
      <c r="M225" s="1">
        <f t="shared" si="32"/>
        <v>2.0015931703505339</v>
      </c>
      <c r="N225" s="29">
        <f t="shared" si="28"/>
        <v>7.3650804782378883</v>
      </c>
    </row>
    <row r="226" spans="1:14" ht="15" x14ac:dyDescent="0.2">
      <c r="A226" s="21">
        <v>124</v>
      </c>
      <c r="B226" s="22">
        <v>371.02</v>
      </c>
      <c r="C226" s="23">
        <v>4.8926051515151538</v>
      </c>
      <c r="D226" s="1">
        <f t="shared" si="30"/>
        <v>1.405054374638308</v>
      </c>
      <c r="E226" s="1">
        <f t="shared" si="29"/>
        <v>1.3932055651893056</v>
      </c>
      <c r="F226" s="1">
        <f t="shared" si="33"/>
        <v>8.1024313837096962</v>
      </c>
      <c r="K226" s="1">
        <f t="shared" si="31"/>
        <v>351.46099384267569</v>
      </c>
      <c r="L226" s="1">
        <f t="shared" si="31"/>
        <v>141.8362762700541</v>
      </c>
      <c r="M226" s="1">
        <f t="shared" si="32"/>
        <v>1.9526859634740359</v>
      </c>
      <c r="N226" s="29">
        <f t="shared" si="28"/>
        <v>7.3043761954847692</v>
      </c>
    </row>
    <row r="227" spans="1:14" ht="15" x14ac:dyDescent="0.2">
      <c r="A227" s="21">
        <v>125</v>
      </c>
      <c r="B227" s="22">
        <v>373.39</v>
      </c>
      <c r="C227" s="23">
        <v>4.908015505050507</v>
      </c>
      <c r="D227" s="1">
        <f t="shared" si="30"/>
        <v>1.3932055651893056</v>
      </c>
      <c r="E227" s="1">
        <f t="shared" si="29"/>
        <v>1.3817263230135042</v>
      </c>
      <c r="F227" s="1">
        <f t="shared" si="33"/>
        <v>8.0371736673355905</v>
      </c>
      <c r="K227" s="1">
        <f t="shared" si="31"/>
        <v>350.79171292667667</v>
      </c>
      <c r="L227" s="1">
        <f t="shared" si="31"/>
        <v>141.13706098250111</v>
      </c>
      <c r="M227" s="1">
        <f t="shared" si="32"/>
        <v>1.9048101591585072</v>
      </c>
      <c r="N227" s="29">
        <f t="shared" si="28"/>
        <v>7.2455460878934757</v>
      </c>
    </row>
    <row r="228" spans="1:14" ht="15" x14ac:dyDescent="0.2">
      <c r="A228" s="21">
        <v>126</v>
      </c>
      <c r="B228" s="22">
        <v>375.72</v>
      </c>
      <c r="C228" s="23">
        <v>4.8038275732323257</v>
      </c>
      <c r="D228" s="1">
        <f t="shared" si="30"/>
        <v>1.3817263230135042</v>
      </c>
      <c r="E228" s="1">
        <f t="shared" si="29"/>
        <v>1.3706046288422953</v>
      </c>
      <c r="F228" s="1">
        <f t="shared" si="33"/>
        <v>7.9739274741915773</v>
      </c>
      <c r="K228" s="1">
        <f t="shared" si="31"/>
        <v>350.13950945124373</v>
      </c>
      <c r="L228" s="1">
        <f t="shared" si="31"/>
        <v>137.05392662138692</v>
      </c>
      <c r="M228" s="1">
        <f t="shared" si="32"/>
        <v>1.8579251014866698</v>
      </c>
      <c r="N228" s="29">
        <f t="shared" si="28"/>
        <v>7.1885293770102487</v>
      </c>
    </row>
    <row r="229" spans="1:14" ht="15" x14ac:dyDescent="0.2">
      <c r="A229" s="21">
        <v>127</v>
      </c>
      <c r="B229" s="22">
        <v>378.01</v>
      </c>
      <c r="C229" s="23">
        <v>4.8383522222222251</v>
      </c>
      <c r="D229" s="1">
        <f t="shared" si="30"/>
        <v>1.3706046288422953</v>
      </c>
      <c r="E229" s="1">
        <f t="shared" si="29"/>
        <v>1.3598290418865739</v>
      </c>
      <c r="F229" s="1">
        <f t="shared" si="33"/>
        <v>7.9126286218672668</v>
      </c>
      <c r="K229" s="1">
        <f t="shared" si="31"/>
        <v>349.50404965961536</v>
      </c>
      <c r="L229" s="1">
        <f t="shared" ref="L229" si="36">1/(F228*C228/(L228*(C229)*F229))</f>
        <v>136.97775825625985</v>
      </c>
      <c r="M229" s="1">
        <f t="shared" si="32"/>
        <v>1.8119919544075667</v>
      </c>
      <c r="N229" s="29">
        <f t="shared" si="28"/>
        <v>7.1332682021203944</v>
      </c>
    </row>
    <row r="230" spans="1:14" ht="15" x14ac:dyDescent="0.2">
      <c r="A230" s="21">
        <v>128</v>
      </c>
      <c r="B230" s="22">
        <v>380.26</v>
      </c>
      <c r="C230" s="23">
        <v>4.7372391414141442</v>
      </c>
      <c r="D230" s="1">
        <f t="shared" si="30"/>
        <v>1.3598290418865739</v>
      </c>
      <c r="E230" s="1">
        <f t="shared" si="29"/>
        <v>1.3493886678623848</v>
      </c>
      <c r="F230" s="1">
        <f t="shared" si="33"/>
        <v>7.8532159853038452</v>
      </c>
      <c r="K230" s="1">
        <f t="shared" si="31"/>
        <v>348.88501273779917</v>
      </c>
      <c r="L230" s="1">
        <f t="shared" si="31"/>
        <v>133.10814823573679</v>
      </c>
      <c r="M230" s="1">
        <f t="shared" si="32"/>
        <v>1.7669735966933868</v>
      </c>
      <c r="N230" s="29">
        <f t="shared" si="28"/>
        <v>7.0797074587246076</v>
      </c>
    </row>
    <row r="231" spans="1:14" ht="15" x14ac:dyDescent="0.2">
      <c r="A231" s="21">
        <v>129</v>
      </c>
      <c r="B231" s="22">
        <v>382.47</v>
      </c>
      <c r="C231" s="23">
        <v>4.7631365151515173</v>
      </c>
      <c r="D231" s="1">
        <f t="shared" si="30"/>
        <v>1.3493886678623848</v>
      </c>
      <c r="E231" s="1">
        <f t="shared" si="29"/>
        <v>1.3393194396589438</v>
      </c>
      <c r="F231" s="1">
        <f t="shared" si="33"/>
        <v>7.7956313296260955</v>
      </c>
      <c r="K231" s="1">
        <f t="shared" si="31"/>
        <v>348.29413346202057</v>
      </c>
      <c r="L231" s="1">
        <f t="shared" si="31"/>
        <v>132.85445189328414</v>
      </c>
      <c r="M231" s="1">
        <f t="shared" si="32"/>
        <v>1.7228345238474048</v>
      </c>
      <c r="N231" s="29">
        <f t="shared" ref="N231:N282" si="37">(N230*(B230/B231)^I$4)+(I$15*I$16*O231)</f>
        <v>7.0277946478363331</v>
      </c>
    </row>
    <row r="232" spans="1:14" ht="15" x14ac:dyDescent="0.2">
      <c r="A232" s="21">
        <v>130</v>
      </c>
      <c r="B232" s="22">
        <v>384.63</v>
      </c>
      <c r="C232" s="23">
        <v>4.6583176262626287</v>
      </c>
      <c r="D232" s="1">
        <f t="shared" si="30"/>
        <v>1.3393194396589438</v>
      </c>
      <c r="E232" s="1">
        <f t="shared" si="29"/>
        <v>1.3295182553918323</v>
      </c>
      <c r="F232" s="1">
        <f t="shared" si="33"/>
        <v>7.7400747140798272</v>
      </c>
      <c r="K232" s="1">
        <f t="shared" si="31"/>
        <v>347.69790261537287</v>
      </c>
      <c r="L232" s="1">
        <f t="shared" si="31"/>
        <v>129.00485090397174</v>
      </c>
      <c r="M232" s="1">
        <f t="shared" si="32"/>
        <v>1.6718561382412163</v>
      </c>
      <c r="N232" s="29">
        <f t="shared" si="37"/>
        <v>6.9777101237126544</v>
      </c>
    </row>
    <row r="233" spans="1:14" ht="15" x14ac:dyDescent="0.2">
      <c r="A233" s="21">
        <v>131</v>
      </c>
      <c r="B233" s="22">
        <v>386.76</v>
      </c>
      <c r="C233" s="23">
        <v>4.6731197474747503</v>
      </c>
      <c r="D233" s="1">
        <f t="shared" si="30"/>
        <v>1.3295182553918323</v>
      </c>
      <c r="E233" s="1">
        <f t="shared" si="29"/>
        <v>1.3200677638337677</v>
      </c>
      <c r="F233" s="1">
        <f t="shared" si="33"/>
        <v>7.685978922467811</v>
      </c>
      <c r="K233" s="1">
        <f t="shared" si="31"/>
        <v>347.1381849170026</v>
      </c>
      <c r="L233" s="1">
        <f t="shared" si="31"/>
        <v>128.51028590381995</v>
      </c>
      <c r="M233" s="1">
        <f t="shared" si="32"/>
        <v>1.6371135104856296</v>
      </c>
      <c r="N233" s="29">
        <f t="shared" si="37"/>
        <v>6.9289425385503591</v>
      </c>
    </row>
    <row r="234" spans="1:14" ht="15" x14ac:dyDescent="0.2">
      <c r="A234" s="21">
        <v>132</v>
      </c>
      <c r="B234" s="22">
        <v>388.84</v>
      </c>
      <c r="C234" s="23">
        <v>4.5948095454545479</v>
      </c>
      <c r="D234" s="1">
        <f t="shared" si="30"/>
        <v>1.3200677638337677</v>
      </c>
      <c r="E234" s="1">
        <f t="shared" si="29"/>
        <v>1.3109127290141513</v>
      </c>
      <c r="F234" s="1">
        <f t="shared" si="33"/>
        <v>7.6338016752205977</v>
      </c>
      <c r="K234" s="1">
        <f t="shared" si="31"/>
        <v>346.58465148731239</v>
      </c>
      <c r="L234" s="1">
        <f t="shared" si="31"/>
        <v>125.49897485540228</v>
      </c>
      <c r="M234" s="1">
        <f t="shared" si="32"/>
        <v>1.5878307484458898</v>
      </c>
      <c r="N234" s="29">
        <f t="shared" si="37"/>
        <v>6.8819045292554293</v>
      </c>
    </row>
    <row r="235" spans="1:14" ht="15" x14ac:dyDescent="0.2">
      <c r="A235" s="21">
        <v>133</v>
      </c>
      <c r="B235" s="22">
        <v>390.88</v>
      </c>
      <c r="C235" s="23">
        <v>4.6200926262626281</v>
      </c>
      <c r="D235" s="1">
        <f t="shared" si="30"/>
        <v>1.3109127290141513</v>
      </c>
      <c r="E235" s="1">
        <f t="shared" si="29"/>
        <v>1.3020887168934734</v>
      </c>
      <c r="F235" s="1">
        <f t="shared" si="33"/>
        <v>7.5832396075272293</v>
      </c>
      <c r="K235" s="1">
        <f t="shared" si="31"/>
        <v>346.05779506817066</v>
      </c>
      <c r="L235" s="1">
        <f t="shared" ref="L235" si="38">1/(F234*C234/(L234*(C235)*F235))</f>
        <v>125.3537273310932</v>
      </c>
      <c r="M235" s="1">
        <f t="shared" si="32"/>
        <v>1.5469808799355349</v>
      </c>
      <c r="N235" s="29">
        <f t="shared" si="37"/>
        <v>6.8363226111664375</v>
      </c>
    </row>
    <row r="236" spans="1:14" ht="15" x14ac:dyDescent="0.2">
      <c r="A236" s="21">
        <v>134</v>
      </c>
      <c r="B236" s="22">
        <v>392.87</v>
      </c>
      <c r="C236" s="23">
        <v>4.5165110606060628</v>
      </c>
      <c r="D236" s="1">
        <f t="shared" si="30"/>
        <v>1.3020887168934734</v>
      </c>
      <c r="E236" s="1">
        <f t="shared" si="29"/>
        <v>1.2934989401163852</v>
      </c>
      <c r="F236" s="1">
        <f t="shared" si="33"/>
        <v>7.5344906577640183</v>
      </c>
      <c r="K236" s="1">
        <f t="shared" si="31"/>
        <v>345.52506325602457</v>
      </c>
      <c r="L236" s="1">
        <f t="shared" si="31"/>
        <v>121.75555022221224</v>
      </c>
      <c r="M236" s="1">
        <f t="shared" si="32"/>
        <v>1.4993636408950801</v>
      </c>
      <c r="N236" s="29">
        <f t="shared" si="37"/>
        <v>6.7923752265676374</v>
      </c>
    </row>
    <row r="237" spans="1:14" ht="15" x14ac:dyDescent="0.2">
      <c r="A237" s="21">
        <v>135</v>
      </c>
      <c r="B237" s="22">
        <v>394.83</v>
      </c>
      <c r="C237" s="23">
        <v>4.5498057575757604</v>
      </c>
      <c r="D237" s="1">
        <f t="shared" si="30"/>
        <v>1.2934989401163852</v>
      </c>
      <c r="E237" s="1">
        <f t="shared" si="29"/>
        <v>1.2852233379236575</v>
      </c>
      <c r="F237" s="1">
        <f t="shared" si="33"/>
        <v>7.4870214428041448</v>
      </c>
      <c r="K237" s="1">
        <f t="shared" si="31"/>
        <v>345.02721934082024</v>
      </c>
      <c r="L237" s="1">
        <f t="shared" si="31"/>
        <v>121.88035869577573</v>
      </c>
      <c r="M237" s="1">
        <f t="shared" si="32"/>
        <v>1.467456202789583</v>
      </c>
      <c r="N237" s="29">
        <f t="shared" si="37"/>
        <v>6.7495815283120288</v>
      </c>
    </row>
    <row r="238" spans="1:14" ht="15" x14ac:dyDescent="0.2">
      <c r="A238" s="21">
        <v>136</v>
      </c>
      <c r="B238" s="22">
        <v>396.74</v>
      </c>
      <c r="C238" s="23">
        <v>4.4641058585858602</v>
      </c>
      <c r="D238" s="1">
        <f t="shared" si="30"/>
        <v>1.2852233379236575</v>
      </c>
      <c r="E238" s="1">
        <f t="shared" si="29"/>
        <v>1.2772104880598718</v>
      </c>
      <c r="F238" s="1">
        <f t="shared" si="33"/>
        <v>7.4412749825213451</v>
      </c>
      <c r="K238" s="1">
        <f t="shared" si="31"/>
        <v>344.53478536961882</v>
      </c>
      <c r="L238" s="1">
        <f t="shared" si="31"/>
        <v>118.85395255239798</v>
      </c>
      <c r="M238" s="1">
        <f t="shared" si="32"/>
        <v>1.4212835216616075</v>
      </c>
      <c r="N238" s="29">
        <f t="shared" si="37"/>
        <v>6.708340900691387</v>
      </c>
    </row>
    <row r="239" spans="1:14" ht="15" x14ac:dyDescent="0.2">
      <c r="A239" s="21">
        <v>137</v>
      </c>
      <c r="B239" s="22">
        <v>398.61</v>
      </c>
      <c r="C239" s="23">
        <v>4.4721217171717189</v>
      </c>
      <c r="D239" s="1">
        <f t="shared" si="30"/>
        <v>1.2772104880598718</v>
      </c>
      <c r="E239" s="1">
        <f t="shared" si="29"/>
        <v>1.269495544595681</v>
      </c>
      <c r="F239" s="1">
        <f t="shared" si="33"/>
        <v>7.3969683197685017</v>
      </c>
      <c r="K239" s="1">
        <f t="shared" si="31"/>
        <v>344.06776141125073</v>
      </c>
      <c r="L239" s="1">
        <f t="shared" si="31"/>
        <v>118.35842153692531</v>
      </c>
      <c r="M239" s="1">
        <f t="shared" si="32"/>
        <v>1.3832330757967153</v>
      </c>
      <c r="N239" s="29">
        <f t="shared" si="37"/>
        <v>6.6683982566396374</v>
      </c>
    </row>
    <row r="240" spans="1:14" ht="15" x14ac:dyDescent="0.2">
      <c r="A240" s="21">
        <v>138</v>
      </c>
      <c r="B240" s="22">
        <v>400.43</v>
      </c>
      <c r="C240" s="23">
        <v>4.3858112070707085</v>
      </c>
      <c r="D240" s="1">
        <f t="shared" si="30"/>
        <v>1.269495544595681</v>
      </c>
      <c r="E240" s="1">
        <f t="shared" si="29"/>
        <v>1.261987050318496</v>
      </c>
      <c r="F240" s="1">
        <f t="shared" si="33"/>
        <v>7.3542970659222631</v>
      </c>
      <c r="K240" s="1">
        <f t="shared" si="31"/>
        <v>343.59443145613022</v>
      </c>
      <c r="L240" s="1">
        <f t="shared" si="31"/>
        <v>115.40453949167559</v>
      </c>
      <c r="M240" s="1">
        <f t="shared" si="32"/>
        <v>1.3384820659978365</v>
      </c>
      <c r="N240" s="29">
        <f t="shared" si="37"/>
        <v>6.6299299406409835</v>
      </c>
    </row>
    <row r="241" spans="1:14" ht="15" x14ac:dyDescent="0.2">
      <c r="A241" s="21">
        <v>139</v>
      </c>
      <c r="B241" s="22">
        <v>402.22</v>
      </c>
      <c r="C241" s="23">
        <v>4.4147865656565672</v>
      </c>
      <c r="D241" s="1">
        <f t="shared" si="30"/>
        <v>1.261987050318496</v>
      </c>
      <c r="E241" s="1">
        <f t="shared" si="29"/>
        <v>1.254762540965344</v>
      </c>
      <c r="F241" s="1">
        <f t="shared" si="33"/>
        <v>7.3127564456400229</v>
      </c>
      <c r="K241" s="1">
        <f t="shared" si="31"/>
        <v>343.15459429969485</v>
      </c>
      <c r="L241" s="1">
        <f t="shared" ref="L241" si="39">1/(F240*C240/(L240*(C241)*F241))</f>
        <v>115.5108055116215</v>
      </c>
      <c r="M241" s="1">
        <f t="shared" si="32"/>
        <v>1.3089834037695602</v>
      </c>
      <c r="N241" s="29">
        <f t="shared" si="37"/>
        <v>6.5924808955870109</v>
      </c>
    </row>
    <row r="242" spans="1:14" ht="15" x14ac:dyDescent="0.2">
      <c r="A242" s="21">
        <v>140</v>
      </c>
      <c r="B242" s="22">
        <v>403.96</v>
      </c>
      <c r="C242" s="23">
        <v>4.2908668686868685</v>
      </c>
      <c r="D242" s="1">
        <f t="shared" si="30"/>
        <v>1.254762540965344</v>
      </c>
      <c r="E242" s="1">
        <f t="shared" si="29"/>
        <v>1.2477737953038965</v>
      </c>
      <c r="F242" s="1">
        <f t="shared" si="33"/>
        <v>7.2727764412997731</v>
      </c>
      <c r="K242" s="1">
        <f t="shared" si="31"/>
        <v>342.7195156078007</v>
      </c>
      <c r="L242" s="1">
        <f t="shared" si="31"/>
        <v>111.6547153631478</v>
      </c>
      <c r="M242" s="1">
        <f t="shared" si="32"/>
        <v>1.2654631007861361</v>
      </c>
      <c r="N242" s="29">
        <f t="shared" si="37"/>
        <v>6.5564387524118848</v>
      </c>
    </row>
    <row r="243" spans="1:14" ht="15" x14ac:dyDescent="0.2">
      <c r="A243" s="21">
        <v>141</v>
      </c>
      <c r="B243" s="22">
        <v>405.66</v>
      </c>
      <c r="C243" s="23">
        <v>4.3593004545454557</v>
      </c>
      <c r="D243" s="1">
        <f t="shared" si="30"/>
        <v>1.2477737953038965</v>
      </c>
      <c r="E243" s="1">
        <f t="shared" si="29"/>
        <v>1.2410555520275039</v>
      </c>
      <c r="F243" s="1">
        <f t="shared" si="33"/>
        <v>7.2340912567091546</v>
      </c>
      <c r="K243" s="1">
        <f t="shared" si="31"/>
        <v>342.30876467138006</v>
      </c>
      <c r="L243" s="1">
        <f t="shared" si="31"/>
        <v>112.83207541796803</v>
      </c>
      <c r="M243" s="1">
        <f t="shared" si="32"/>
        <v>1.2297955136405863</v>
      </c>
      <c r="N243" s="29">
        <f t="shared" si="37"/>
        <v>6.5215638947228989</v>
      </c>
    </row>
    <row r="244" spans="1:14" ht="15" x14ac:dyDescent="0.2">
      <c r="A244" s="21">
        <v>142</v>
      </c>
      <c r="B244" s="22">
        <v>407.31</v>
      </c>
      <c r="C244" s="23">
        <v>4.2686708080808069</v>
      </c>
      <c r="D244" s="1">
        <f t="shared" si="30"/>
        <v>1.2410555520275039</v>
      </c>
      <c r="E244" s="1">
        <f t="shared" si="29"/>
        <v>1.2345610192634571</v>
      </c>
      <c r="F244" s="1">
        <f t="shared" si="33"/>
        <v>7.1968941835808442</v>
      </c>
      <c r="K244" s="1">
        <f t="shared" si="31"/>
        <v>341.90247451252043</v>
      </c>
      <c r="L244" s="1">
        <f t="shared" si="31"/>
        <v>109.9181909722743</v>
      </c>
      <c r="M244" s="1">
        <f t="shared" si="32"/>
        <v>1.1874875402908487</v>
      </c>
      <c r="N244" s="29">
        <f t="shared" si="37"/>
        <v>6.4880305758173655</v>
      </c>
    </row>
    <row r="245" spans="1:14" ht="15" x14ac:dyDescent="0.2">
      <c r="A245" s="21">
        <v>143</v>
      </c>
      <c r="B245" s="22">
        <v>408.92</v>
      </c>
      <c r="C245" s="23">
        <v>4.3149118181818196</v>
      </c>
      <c r="D245" s="1">
        <f t="shared" si="30"/>
        <v>1.2345610192634571</v>
      </c>
      <c r="E245" s="1">
        <f t="shared" si="29"/>
        <v>1.2282849622769691</v>
      </c>
      <c r="F245" s="1">
        <f t="shared" si="33"/>
        <v>7.1609270985187594</v>
      </c>
      <c r="K245" s="1">
        <f t="shared" si="31"/>
        <v>341.5089565089466</v>
      </c>
      <c r="L245" s="1">
        <f t="shared" si="31"/>
        <v>110.55362002068628</v>
      </c>
      <c r="M245" s="1">
        <f t="shared" si="32"/>
        <v>1.1529092628615054</v>
      </c>
      <c r="N245" s="29">
        <f t="shared" si="37"/>
        <v>6.4556060963609054</v>
      </c>
    </row>
    <row r="246" spans="1:14" ht="15" x14ac:dyDescent="0.2">
      <c r="A246" s="21">
        <v>144</v>
      </c>
      <c r="B246" s="22">
        <v>410.49</v>
      </c>
      <c r="C246" s="23">
        <v>4.2051638383838359</v>
      </c>
      <c r="D246" s="1">
        <f t="shared" si="30"/>
        <v>1.2282849622769691</v>
      </c>
      <c r="E246" s="1">
        <f t="shared" si="29"/>
        <v>1.2222223819163647</v>
      </c>
      <c r="F246" s="1">
        <f t="shared" si="33"/>
        <v>7.126161834173149</v>
      </c>
      <c r="K246" s="1">
        <f t="shared" si="31"/>
        <v>341.12804493645416</v>
      </c>
      <c r="L246" s="1">
        <f t="shared" si="31"/>
        <v>107.21866434807158</v>
      </c>
      <c r="M246" s="1">
        <f t="shared" si="32"/>
        <v>1.1188074079651846</v>
      </c>
      <c r="N246" s="29">
        <f t="shared" si="37"/>
        <v>6.424265063368467</v>
      </c>
    </row>
    <row r="247" spans="1:14" ht="15" x14ac:dyDescent="0.2">
      <c r="A247" s="21">
        <v>145</v>
      </c>
      <c r="B247" s="22">
        <v>412.02</v>
      </c>
      <c r="C247" s="23">
        <v>4.2427782323232321</v>
      </c>
      <c r="D247" s="1">
        <f t="shared" si="30"/>
        <v>1.2222223819163647</v>
      </c>
      <c r="E247" s="1">
        <f t="shared" si="29"/>
        <v>1.2164076283575587</v>
      </c>
      <c r="F247" s="1">
        <f t="shared" si="33"/>
        <v>7.0925714812604763</v>
      </c>
      <c r="K247" s="1">
        <f t="shared" si="31"/>
        <v>340.77054113510292</v>
      </c>
      <c r="L247" s="1">
        <f t="shared" ref="L247" si="40">1/(F246*C246/(L246*(C247)*F247))</f>
        <v>107.66780127927494</v>
      </c>
      <c r="M247" s="1">
        <f t="shared" si="32"/>
        <v>1.0851634366328293</v>
      </c>
      <c r="N247" s="29">
        <f t="shared" si="37"/>
        <v>6.3939832180070173</v>
      </c>
    </row>
    <row r="248" spans="1:14" ht="15" x14ac:dyDescent="0.2">
      <c r="A248" s="21">
        <v>146</v>
      </c>
      <c r="B248" s="22">
        <v>413.5</v>
      </c>
      <c r="C248" s="23">
        <v>4.1367259595959567</v>
      </c>
      <c r="D248" s="1">
        <f t="shared" si="30"/>
        <v>1.2164076283575587</v>
      </c>
      <c r="E248" s="1">
        <f t="shared" si="29"/>
        <v>1.21079638610856</v>
      </c>
      <c r="F248" s="1">
        <f t="shared" si="33"/>
        <v>7.0603471760466929</v>
      </c>
      <c r="K248" s="1">
        <f t="shared" si="31"/>
        <v>340.41700074257409</v>
      </c>
      <c r="L248" s="1">
        <f t="shared" si="31"/>
        <v>104.49959311935189</v>
      </c>
      <c r="M248" s="1">
        <f t="shared" si="32"/>
        <v>1.0449313820549435</v>
      </c>
      <c r="N248" s="29">
        <f t="shared" si="37"/>
        <v>6.3649328704295192</v>
      </c>
    </row>
    <row r="249" spans="1:14" ht="15" x14ac:dyDescent="0.2">
      <c r="A249" s="21">
        <v>147</v>
      </c>
      <c r="B249" s="22">
        <v>414.94</v>
      </c>
      <c r="C249" s="23">
        <v>4.1854411111111105</v>
      </c>
      <c r="D249" s="1">
        <f t="shared" si="30"/>
        <v>1.21079638610856</v>
      </c>
      <c r="E249" s="1">
        <f t="shared" si="29"/>
        <v>1.2054228476716999</v>
      </c>
      <c r="F249" s="1">
        <f t="shared" si="33"/>
        <v>7.0292441044558656</v>
      </c>
      <c r="K249" s="1">
        <f t="shared" si="31"/>
        <v>340.08645297764684</v>
      </c>
      <c r="L249" s="1">
        <f t="shared" si="31"/>
        <v>105.26443213047823</v>
      </c>
      <c r="M249" s="1">
        <f t="shared" si="32"/>
        <v>1.0122111510416159</v>
      </c>
      <c r="N249" s="29">
        <f t="shared" si="37"/>
        <v>6.3368933197100556</v>
      </c>
    </row>
    <row r="250" spans="1:14" ht="15" x14ac:dyDescent="0.2">
      <c r="A250" s="21">
        <v>148</v>
      </c>
      <c r="B250" s="22">
        <v>416.33</v>
      </c>
      <c r="C250" s="23">
        <v>4.0676765151515113</v>
      </c>
      <c r="D250" s="1">
        <f t="shared" si="30"/>
        <v>1.2054228476716999</v>
      </c>
      <c r="E250" s="1">
        <f t="shared" si="29"/>
        <v>1.2002055893907284</v>
      </c>
      <c r="F250" s="1">
        <f t="shared" si="33"/>
        <v>6.9994525276899422</v>
      </c>
      <c r="K250" s="1">
        <f t="shared" si="31"/>
        <v>339.74882432064157</v>
      </c>
      <c r="L250" s="1">
        <f t="shared" si="31"/>
        <v>101.86905354914366</v>
      </c>
      <c r="M250" s="1">
        <f t="shared" si="32"/>
        <v>0.9729239013488914</v>
      </c>
      <c r="N250" s="29">
        <f t="shared" si="37"/>
        <v>6.3100360871276875</v>
      </c>
    </row>
    <row r="251" spans="1:14" ht="15" x14ac:dyDescent="0.2">
      <c r="A251" s="21">
        <v>149</v>
      </c>
      <c r="B251" s="22">
        <v>417.69</v>
      </c>
      <c r="C251" s="23">
        <v>4.1330324217171688</v>
      </c>
      <c r="D251" s="1">
        <f t="shared" si="30"/>
        <v>1.2002055893907284</v>
      </c>
      <c r="E251" s="1">
        <f t="shared" si="29"/>
        <v>1.1952174302100966</v>
      </c>
      <c r="F251" s="1">
        <f t="shared" si="33"/>
        <v>6.9705216551679605</v>
      </c>
      <c r="K251" s="1">
        <f t="shared" si="31"/>
        <v>339.44202288602708</v>
      </c>
      <c r="L251" s="1">
        <f t="shared" si="31"/>
        <v>103.07797632076124</v>
      </c>
      <c r="M251" s="1">
        <f t="shared" si="32"/>
        <v>0.94799094510288084</v>
      </c>
      <c r="N251" s="29">
        <f t="shared" si="37"/>
        <v>6.2839547830651759</v>
      </c>
    </row>
    <row r="252" spans="1:14" ht="15" x14ac:dyDescent="0.2">
      <c r="A252" s="21">
        <v>150</v>
      </c>
      <c r="B252" s="22">
        <v>419</v>
      </c>
      <c r="C252" s="23">
        <v>4.0232861111111076</v>
      </c>
      <c r="D252" s="1">
        <f t="shared" si="30"/>
        <v>1.1952174302100966</v>
      </c>
      <c r="E252" s="1">
        <f t="shared" si="29"/>
        <v>1.1904538222990864</v>
      </c>
      <c r="F252" s="1">
        <f t="shared" si="33"/>
        <v>6.9428558833552048</v>
      </c>
      <c r="K252" s="1">
        <f t="shared" si="31"/>
        <v>339.14950524757876</v>
      </c>
      <c r="L252" s="1">
        <f t="shared" si="31"/>
        <v>99.942649673152587</v>
      </c>
      <c r="M252" s="1">
        <f t="shared" si="32"/>
        <v>0.90951412071951254</v>
      </c>
      <c r="N252" s="29">
        <f t="shared" si="37"/>
        <v>6.2590139726480585</v>
      </c>
    </row>
    <row r="253" spans="1:14" ht="15" x14ac:dyDescent="0.2">
      <c r="A253" s="21">
        <v>151</v>
      </c>
      <c r="B253" s="22">
        <v>420.26</v>
      </c>
      <c r="C253" s="23">
        <v>4.0880206565656527</v>
      </c>
      <c r="D253" s="1">
        <f t="shared" si="30"/>
        <v>1.1904538222990864</v>
      </c>
      <c r="E253" s="1">
        <f t="shared" si="29"/>
        <v>1.1858356223879887</v>
      </c>
      <c r="F253" s="1">
        <f t="shared" si="33"/>
        <v>6.9164306752687672</v>
      </c>
      <c r="K253" s="1">
        <f t="shared" si="31"/>
        <v>338.84974227001817</v>
      </c>
      <c r="L253" s="1">
        <f t="shared" ref="L253" si="41">1/(F252*C252/(L252*(C253)*F253))</f>
        <v>101.16421145232738</v>
      </c>
      <c r="M253" s="1">
        <f t="shared" si="32"/>
        <v>0.87147026508386327</v>
      </c>
      <c r="N253" s="29">
        <f t="shared" si="37"/>
        <v>6.235191535682362</v>
      </c>
    </row>
    <row r="254" spans="1:14" ht="15" x14ac:dyDescent="0.2">
      <c r="A254" s="21">
        <v>152</v>
      </c>
      <c r="B254" s="22">
        <v>421.49</v>
      </c>
      <c r="C254" s="23">
        <v>3.967185555555552</v>
      </c>
      <c r="D254" s="1">
        <f t="shared" si="30"/>
        <v>1.1858356223879887</v>
      </c>
      <c r="E254" s="1">
        <f t="shared" si="29"/>
        <v>1.181434570478255</v>
      </c>
      <c r="F254" s="1">
        <f t="shared" si="33"/>
        <v>6.8908075360928782</v>
      </c>
      <c r="K254" s="1">
        <f t="shared" si="31"/>
        <v>338.58020310998091</v>
      </c>
      <c r="L254" s="1">
        <f t="shared" si="31"/>
        <v>97.810262584096421</v>
      </c>
      <c r="M254" s="1">
        <f t="shared" si="32"/>
        <v>0.84756932693943332</v>
      </c>
      <c r="N254" s="29">
        <f t="shared" si="37"/>
        <v>6.2120921672352249</v>
      </c>
    </row>
    <row r="255" spans="1:14" ht="15" x14ac:dyDescent="0.2">
      <c r="A255" s="21">
        <v>153</v>
      </c>
      <c r="B255" s="22">
        <v>422.67</v>
      </c>
      <c r="C255" s="23">
        <v>4.0214360606060566</v>
      </c>
      <c r="D255" s="1">
        <f t="shared" si="30"/>
        <v>1.181434570478255</v>
      </c>
      <c r="E255" s="1">
        <f t="shared" si="29"/>
        <v>1.1772467545553476</v>
      </c>
      <c r="F255" s="1">
        <f t="shared" si="33"/>
        <v>6.866385008943972</v>
      </c>
      <c r="K255" s="1">
        <f t="shared" si="31"/>
        <v>338.32456866130582</v>
      </c>
      <c r="L255" s="1">
        <f t="shared" si="31"/>
        <v>98.796397792257437</v>
      </c>
      <c r="M255" s="1">
        <f t="shared" si="32"/>
        <v>0.81023343105537859</v>
      </c>
      <c r="N255" s="29">
        <f t="shared" si="37"/>
        <v>6.1900751556134157</v>
      </c>
    </row>
    <row r="256" spans="1:14" ht="15" x14ac:dyDescent="0.2">
      <c r="A256" s="21">
        <v>154</v>
      </c>
      <c r="B256" s="22">
        <v>423.8</v>
      </c>
      <c r="C256" s="23">
        <v>3.8870432323232285</v>
      </c>
      <c r="D256" s="1">
        <f t="shared" si="30"/>
        <v>1.1772467545553476</v>
      </c>
      <c r="E256" s="1">
        <f t="shared" si="29"/>
        <v>1.1731950344460371</v>
      </c>
      <c r="F256" s="1">
        <f t="shared" si="33"/>
        <v>6.8431419702012199</v>
      </c>
      <c r="K256" s="1">
        <f t="shared" si="31"/>
        <v>338.06155099085743</v>
      </c>
      <c r="L256" s="1">
        <f t="shared" si="31"/>
        <v>95.171455638328183</v>
      </c>
      <c r="M256" s="1">
        <f t="shared" si="32"/>
        <v>0.77327504263274549</v>
      </c>
      <c r="N256" s="29">
        <f t="shared" si="37"/>
        <v>6.1691214577833255</v>
      </c>
    </row>
    <row r="257" spans="1:14" ht="15" x14ac:dyDescent="0.2">
      <c r="A257" s="21">
        <v>155</v>
      </c>
      <c r="B257" s="22">
        <v>424.9</v>
      </c>
      <c r="C257" s="23">
        <v>3.9597847979797947</v>
      </c>
      <c r="D257" s="1">
        <f t="shared" si="30"/>
        <v>1.1731950344460371</v>
      </c>
      <c r="E257" s="1">
        <f t="shared" si="29"/>
        <v>1.1693502167151013</v>
      </c>
      <c r="F257" s="1">
        <f t="shared" si="33"/>
        <v>6.8206507343614735</v>
      </c>
      <c r="K257" s="1">
        <f t="shared" si="31"/>
        <v>337.82823380147335</v>
      </c>
      <c r="L257" s="1">
        <f t="shared" si="31"/>
        <v>96.633828480315017</v>
      </c>
      <c r="M257" s="1">
        <f t="shared" si="32"/>
        <v>0.75027158077974332</v>
      </c>
      <c r="N257" s="29">
        <f t="shared" si="37"/>
        <v>6.1488455134531854</v>
      </c>
    </row>
    <row r="258" spans="1:14" ht="15" x14ac:dyDescent="0.2">
      <c r="A258" s="21">
        <v>156</v>
      </c>
      <c r="B258" s="22">
        <v>425.95</v>
      </c>
      <c r="C258" s="23">
        <v>3.8377269696969654</v>
      </c>
      <c r="D258" s="1">
        <f t="shared" si="30"/>
        <v>1.1693502167151013</v>
      </c>
      <c r="E258" s="1">
        <f t="shared" si="29"/>
        <v>1.1656726480537898</v>
      </c>
      <c r="F258" s="1">
        <f t="shared" si="33"/>
        <v>6.7993047802826316</v>
      </c>
      <c r="K258" s="1">
        <f t="shared" si="31"/>
        <v>337.59798029268222</v>
      </c>
      <c r="L258" s="1">
        <f t="shared" si="31"/>
        <v>93.362048865999625</v>
      </c>
      <c r="M258" s="1">
        <f t="shared" si="32"/>
        <v>0.71392700192967529</v>
      </c>
      <c r="N258" s="29">
        <f t="shared" si="37"/>
        <v>6.1296020454792535</v>
      </c>
    </row>
    <row r="259" spans="1:14" ht="15" x14ac:dyDescent="0.2">
      <c r="A259" s="21">
        <v>157</v>
      </c>
      <c r="B259" s="22">
        <v>426.96</v>
      </c>
      <c r="C259" s="23">
        <v>3.9092355050505012</v>
      </c>
      <c r="D259" s="1">
        <f t="shared" si="30"/>
        <v>1.1656726480537898</v>
      </c>
      <c r="E259" s="1">
        <f t="shared" ref="E259:E282" si="42">D259*(B259/B260)^$I$3</f>
        <v>1.1621958775446641</v>
      </c>
      <c r="F259" s="1">
        <f t="shared" si="33"/>
        <v>6.7788844096874854</v>
      </c>
      <c r="K259" s="1">
        <f t="shared" si="31"/>
        <v>337.38916505245112</v>
      </c>
      <c r="L259" s="1">
        <f t="shared" ref="L259:L282" si="43">1/(F258*C258/(L258*(C259)*F259))</f>
        <v>94.816048928195144</v>
      </c>
      <c r="M259" s="1">
        <f t="shared" si="32"/>
        <v>0.68466732537844899</v>
      </c>
      <c r="N259" s="29">
        <f t="shared" si="37"/>
        <v>6.111192994934493</v>
      </c>
    </row>
    <row r="260" spans="1:14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44">E259</f>
        <v>1.1621958775446641</v>
      </c>
      <c r="E260" s="1">
        <f t="shared" si="42"/>
        <v>1.1588809832830569</v>
      </c>
      <c r="F260" s="1">
        <f t="shared" si="33"/>
        <v>6.7595763347680382</v>
      </c>
      <c r="K260" s="1">
        <f t="shared" ref="K260:K281" si="45">1/(E259*B259/(K259*(B260)*E260))</f>
        <v>337.1832810285959</v>
      </c>
      <c r="L260" s="1">
        <f t="shared" si="43"/>
        <v>91.698393254520838</v>
      </c>
      <c r="M260" s="1">
        <f t="shared" ref="M260:M282" si="46">(F260*100000)*((B260/1000000)-(B259/1000000))</f>
        <v>0.6489193281377621</v>
      </c>
      <c r="N260" s="29">
        <f t="shared" si="37"/>
        <v>6.0937866836504755</v>
      </c>
    </row>
    <row r="261" spans="1:14" ht="15" x14ac:dyDescent="0.2">
      <c r="A261" s="21">
        <v>159</v>
      </c>
      <c r="B261" s="22">
        <v>428.84</v>
      </c>
      <c r="C261" s="23">
        <v>3.8247784848484803</v>
      </c>
      <c r="D261" s="1">
        <f t="shared" si="44"/>
        <v>1.1588809832830569</v>
      </c>
      <c r="E261" s="1">
        <f t="shared" si="42"/>
        <v>1.1557256826489997</v>
      </c>
      <c r="F261" s="1">
        <f t="shared" si="33"/>
        <v>6.7411648050143977</v>
      </c>
      <c r="K261" s="1">
        <f t="shared" si="45"/>
        <v>336.98817587082453</v>
      </c>
      <c r="L261" s="1">
        <f t="shared" si="43"/>
        <v>92.251412213451971</v>
      </c>
      <c r="M261" s="1">
        <f t="shared" si="46"/>
        <v>0.62018716206129576</v>
      </c>
      <c r="N261" s="29">
        <f t="shared" si="37"/>
        <v>6.0771886116291149</v>
      </c>
    </row>
    <row r="262" spans="1:14" ht="15" x14ac:dyDescent="0.2">
      <c r="A262" s="21">
        <v>160</v>
      </c>
      <c r="B262" s="22">
        <v>429.72</v>
      </c>
      <c r="C262" s="23">
        <v>3.7255348989898933</v>
      </c>
      <c r="D262" s="1">
        <f t="shared" si="44"/>
        <v>1.1557256826489997</v>
      </c>
      <c r="E262" s="1">
        <f t="shared" si="42"/>
        <v>1.1527634260097313</v>
      </c>
      <c r="F262" s="1">
        <f t="shared" si="33"/>
        <v>6.7236374804192867</v>
      </c>
      <c r="K262" s="1">
        <f t="shared" si="45"/>
        <v>336.81418004157382</v>
      </c>
      <c r="L262" s="1">
        <f t="shared" si="43"/>
        <v>89.624081164246959</v>
      </c>
      <c r="M262" s="1">
        <f t="shared" si="46"/>
        <v>0.59168009827691892</v>
      </c>
      <c r="N262" s="29">
        <f t="shared" si="37"/>
        <v>6.0613876543016065</v>
      </c>
    </row>
    <row r="263" spans="1:14" ht="15" x14ac:dyDescent="0.2">
      <c r="A263" s="21">
        <v>161</v>
      </c>
      <c r="B263" s="22">
        <v>430.55</v>
      </c>
      <c r="C263" s="23">
        <v>3.7668330303030255</v>
      </c>
      <c r="D263" s="1">
        <f t="shared" si="44"/>
        <v>1.1527634260097313</v>
      </c>
      <c r="E263" s="1">
        <f t="shared" si="42"/>
        <v>1.149920804498803</v>
      </c>
      <c r="F263" s="1">
        <f t="shared" si="33"/>
        <v>6.7071805278693439</v>
      </c>
      <c r="K263" s="1">
        <f t="shared" si="45"/>
        <v>336.63257257537236</v>
      </c>
      <c r="L263" s="1">
        <f t="shared" si="43"/>
        <v>90.39578000816762</v>
      </c>
      <c r="M263" s="1">
        <f t="shared" si="46"/>
        <v>0.55669598381315821</v>
      </c>
      <c r="N263" s="29">
        <f t="shared" si="37"/>
        <v>6.0465516419044256</v>
      </c>
    </row>
    <row r="264" spans="1:14" ht="15" x14ac:dyDescent="0.2">
      <c r="A264" s="21">
        <v>162</v>
      </c>
      <c r="B264" s="22">
        <v>431.35</v>
      </c>
      <c r="C264" s="23">
        <v>3.6342961616161551</v>
      </c>
      <c r="D264" s="1">
        <f t="shared" si="44"/>
        <v>1.149920804498803</v>
      </c>
      <c r="E264" s="1">
        <f t="shared" si="42"/>
        <v>1.1472669804529578</v>
      </c>
      <c r="F264" s="1">
        <f t="shared" si="33"/>
        <v>6.6913864199415372</v>
      </c>
      <c r="K264" s="1">
        <f t="shared" si="45"/>
        <v>336.47973072346093</v>
      </c>
      <c r="L264" s="1">
        <f t="shared" si="43"/>
        <v>87.009809300476562</v>
      </c>
      <c r="M264" s="1">
        <f t="shared" si="46"/>
        <v>0.535310913595336</v>
      </c>
      <c r="N264" s="29">
        <f t="shared" si="37"/>
        <v>6.0323131867403692</v>
      </c>
    </row>
    <row r="265" spans="1:14" ht="15" x14ac:dyDescent="0.2">
      <c r="A265" s="21">
        <v>163</v>
      </c>
      <c r="B265" s="22">
        <v>432.1</v>
      </c>
      <c r="C265" s="23">
        <v>3.7193688888888836</v>
      </c>
      <c r="D265" s="1">
        <f t="shared" si="44"/>
        <v>1.1472669804529578</v>
      </c>
      <c r="E265" s="1">
        <f t="shared" si="42"/>
        <v>1.1447997428981112</v>
      </c>
      <c r="F265" s="1">
        <f t="shared" si="33"/>
        <v>6.6766397143647813</v>
      </c>
      <c r="K265" s="1">
        <f t="shared" si="45"/>
        <v>336.33990767105462</v>
      </c>
      <c r="L265" s="1">
        <f t="shared" si="43"/>
        <v>88.850317946524797</v>
      </c>
      <c r="M265" s="1">
        <f t="shared" si="46"/>
        <v>0.50074797857735265</v>
      </c>
      <c r="N265" s="29">
        <f t="shared" si="37"/>
        <v>6.0190189692301477</v>
      </c>
    </row>
    <row r="266" spans="1:14" ht="15" x14ac:dyDescent="0.2">
      <c r="A266" s="21">
        <v>164</v>
      </c>
      <c r="B266" s="22">
        <v>432.8</v>
      </c>
      <c r="C266" s="23">
        <v>3.5812767171717104</v>
      </c>
      <c r="D266" s="1">
        <f t="shared" si="44"/>
        <v>1.1447997428981112</v>
      </c>
      <c r="E266" s="1">
        <f t="shared" si="42"/>
        <v>1.1424469369554708</v>
      </c>
      <c r="F266" s="1">
        <f t="shared" si="33"/>
        <v>6.6629284477338322</v>
      </c>
      <c r="K266" s="1">
        <f t="shared" si="45"/>
        <v>336.19240719555961</v>
      </c>
      <c r="L266" s="1">
        <f t="shared" si="43"/>
        <v>85.375806550826283</v>
      </c>
      <c r="M266" s="1">
        <f t="shared" si="46"/>
        <v>0.4664049913413435</v>
      </c>
      <c r="N266" s="29">
        <f t="shared" si="37"/>
        <v>6.0066582043132843</v>
      </c>
    </row>
    <row r="267" spans="1:14" ht="15" x14ac:dyDescent="0.2">
      <c r="A267" s="21">
        <v>165</v>
      </c>
      <c r="B267" s="22">
        <v>433.47</v>
      </c>
      <c r="C267" s="23">
        <v>3.6546393434343374</v>
      </c>
      <c r="D267" s="1">
        <f t="shared" si="44"/>
        <v>1.1424469369554708</v>
      </c>
      <c r="E267" s="1">
        <f t="shared" si="42"/>
        <v>1.1402772494206699</v>
      </c>
      <c r="F267" s="1">
        <f t="shared" si="33"/>
        <v>6.6498518741580339</v>
      </c>
      <c r="K267" s="1">
        <f t="shared" si="45"/>
        <v>336.07338193232812</v>
      </c>
      <c r="L267" s="1">
        <f t="shared" si="43"/>
        <v>86.953744236466619</v>
      </c>
      <c r="M267" s="1">
        <f t="shared" si="46"/>
        <v>0.44554007556860997</v>
      </c>
      <c r="N267" s="29">
        <f t="shared" si="37"/>
        <v>5.9948696178727241</v>
      </c>
    </row>
    <row r="268" spans="1:14" ht="15" x14ac:dyDescent="0.2">
      <c r="A268" s="21">
        <v>166</v>
      </c>
      <c r="B268" s="22">
        <v>434.09</v>
      </c>
      <c r="C268" s="23">
        <v>3.4968058030302989</v>
      </c>
      <c r="D268" s="1">
        <f t="shared" si="44"/>
        <v>1.1402772494206699</v>
      </c>
      <c r="E268" s="1">
        <f t="shared" si="42"/>
        <v>1.1382888974145378</v>
      </c>
      <c r="F268" s="1">
        <f t="shared" si="33"/>
        <v>6.637791970898415</v>
      </c>
      <c r="K268" s="1">
        <f t="shared" si="45"/>
        <v>335.96720952050254</v>
      </c>
      <c r="L268" s="1">
        <f t="shared" si="43"/>
        <v>83.047572500135374</v>
      </c>
      <c r="M268" s="1">
        <f t="shared" si="46"/>
        <v>0.41154310219566853</v>
      </c>
      <c r="N268" s="29">
        <f t="shared" si="37"/>
        <v>5.9839975640264536</v>
      </c>
    </row>
    <row r="269" spans="1:14" ht="15" x14ac:dyDescent="0.2">
      <c r="A269" s="21">
        <v>167</v>
      </c>
      <c r="B269" s="22">
        <v>434.66</v>
      </c>
      <c r="C269" s="23">
        <v>3.5769605555555493</v>
      </c>
      <c r="D269" s="1">
        <f t="shared" si="44"/>
        <v>1.1382888974145378</v>
      </c>
      <c r="E269" s="1">
        <f t="shared" si="42"/>
        <v>1.1364107915638721</v>
      </c>
      <c r="F269" s="1">
        <f t="shared" si="33"/>
        <v>6.6267390866531617</v>
      </c>
      <c r="K269" s="1">
        <f t="shared" si="45"/>
        <v>335.85331242361895</v>
      </c>
      <c r="L269" s="1">
        <f t="shared" si="43"/>
        <v>84.809755929859548</v>
      </c>
      <c r="M269" s="1">
        <f t="shared" si="46"/>
        <v>0.3777241279392502</v>
      </c>
      <c r="N269" s="29">
        <f t="shared" si="37"/>
        <v>5.9740333420850256</v>
      </c>
    </row>
    <row r="270" spans="1:14" ht="15" x14ac:dyDescent="0.2">
      <c r="A270" s="21">
        <v>168</v>
      </c>
      <c r="B270" s="22">
        <v>435.2</v>
      </c>
      <c r="C270" s="23">
        <v>3.4185024747474722</v>
      </c>
      <c r="D270" s="1">
        <f t="shared" si="44"/>
        <v>1.1364107915638721</v>
      </c>
      <c r="E270" s="1">
        <f t="shared" si="42"/>
        <v>1.1347112771222387</v>
      </c>
      <c r="F270" s="1">
        <f t="shared" si="33"/>
        <v>6.6162982406733253</v>
      </c>
      <c r="K270" s="1">
        <f t="shared" si="45"/>
        <v>335.76766369780159</v>
      </c>
      <c r="L270" s="1">
        <f t="shared" si="43"/>
        <v>80.925010226542071</v>
      </c>
      <c r="M270" s="1">
        <f t="shared" si="46"/>
        <v>0.35728010499635393</v>
      </c>
      <c r="N270" s="29">
        <f t="shared" si="37"/>
        <v>5.9646208752310423</v>
      </c>
    </row>
    <row r="271" spans="1:14" ht="15" x14ac:dyDescent="0.2">
      <c r="A271" s="21">
        <v>169</v>
      </c>
      <c r="B271" s="22">
        <v>435.69</v>
      </c>
      <c r="C271" s="23">
        <v>3.4733789898989857</v>
      </c>
      <c r="D271" s="1">
        <f t="shared" si="44"/>
        <v>1.1347112771222387</v>
      </c>
      <c r="E271" s="1">
        <f t="shared" si="42"/>
        <v>1.1331544168110108</v>
      </c>
      <c r="F271" s="1">
        <f t="shared" si="33"/>
        <v>6.6068495567498164</v>
      </c>
      <c r="K271" s="1">
        <f t="shared" si="45"/>
        <v>335.68450821939439</v>
      </c>
      <c r="L271" s="1">
        <f t="shared" si="43"/>
        <v>82.106659153346698</v>
      </c>
      <c r="M271" s="1">
        <f t="shared" si="46"/>
        <v>0.32373562828075247</v>
      </c>
      <c r="N271" s="29">
        <f t="shared" si="37"/>
        <v>5.9561028466713317</v>
      </c>
    </row>
    <row r="272" spans="1:14" ht="15" x14ac:dyDescent="0.2">
      <c r="A272" s="21">
        <v>170</v>
      </c>
      <c r="B272" s="22">
        <v>436.14</v>
      </c>
      <c r="C272" s="23">
        <v>3.3099878282828263</v>
      </c>
      <c r="D272" s="1">
        <f t="shared" si="44"/>
        <v>1.1331544168110108</v>
      </c>
      <c r="E272" s="1">
        <f t="shared" si="42"/>
        <v>1.1317736796766094</v>
      </c>
      <c r="F272" s="1">
        <f t="shared" si="33"/>
        <v>6.5981934177672423</v>
      </c>
      <c r="K272" s="1">
        <f t="shared" si="45"/>
        <v>335.62176747955363</v>
      </c>
      <c r="L272" s="1">
        <f t="shared" si="43"/>
        <v>78.141767387435152</v>
      </c>
      <c r="M272" s="1">
        <f t="shared" si="46"/>
        <v>0.29691870379951524</v>
      </c>
      <c r="N272" s="29">
        <f t="shared" si="37"/>
        <v>5.9482993007312519</v>
      </c>
    </row>
    <row r="273" spans="1:14" ht="15" x14ac:dyDescent="0.2">
      <c r="A273" s="21">
        <v>171</v>
      </c>
      <c r="B273" s="22">
        <v>436.54</v>
      </c>
      <c r="C273" s="23">
        <v>3.400620909090907</v>
      </c>
      <c r="D273" s="1">
        <f t="shared" si="44"/>
        <v>1.1317736796766094</v>
      </c>
      <c r="E273" s="1">
        <f t="shared" si="42"/>
        <v>1.1304991197208214</v>
      </c>
      <c r="F273" s="1">
        <f t="shared" si="33"/>
        <v>6.5905160742571605</v>
      </c>
      <c r="K273" s="1">
        <f t="shared" si="45"/>
        <v>335.5512675582562</v>
      </c>
      <c r="L273" s="1">
        <f t="shared" si="43"/>
        <v>80.188009877428541</v>
      </c>
      <c r="M273" s="1">
        <f t="shared" si="46"/>
        <v>0.26362064297029281</v>
      </c>
      <c r="N273" s="29">
        <f t="shared" si="37"/>
        <v>5.9413781430535266</v>
      </c>
    </row>
    <row r="274" spans="1:14" ht="15" x14ac:dyDescent="0.2">
      <c r="A274" s="21">
        <v>172</v>
      </c>
      <c r="B274" s="22">
        <v>436.91</v>
      </c>
      <c r="C274" s="23">
        <v>3.2618992929292925</v>
      </c>
      <c r="D274" s="1">
        <f t="shared" si="44"/>
        <v>1.1304991197208214</v>
      </c>
      <c r="E274" s="1">
        <f t="shared" si="42"/>
        <v>1.1293988239652244</v>
      </c>
      <c r="F274" s="1">
        <f t="shared" si="33"/>
        <v>6.5834287350403233</v>
      </c>
      <c r="K274" s="1">
        <f t="shared" si="45"/>
        <v>335.50880891949606</v>
      </c>
      <c r="L274" s="1">
        <f t="shared" si="43"/>
        <v>76.834183084440951</v>
      </c>
      <c r="M274" s="1">
        <f t="shared" si="46"/>
        <v>0.2435868631965086</v>
      </c>
      <c r="N274" s="29">
        <f t="shared" si="37"/>
        <v>5.9349888767440495</v>
      </c>
    </row>
    <row r="275" spans="1:14" ht="15" x14ac:dyDescent="0.2">
      <c r="A275" s="21">
        <v>173</v>
      </c>
      <c r="B275" s="22">
        <v>437.23</v>
      </c>
      <c r="C275" s="23">
        <v>3.3013580303030285</v>
      </c>
      <c r="D275" s="1">
        <f t="shared" si="44"/>
        <v>1.1293988239652244</v>
      </c>
      <c r="E275" s="1">
        <f t="shared" si="42"/>
        <v>1.128437603187175</v>
      </c>
      <c r="F275" s="1">
        <f t="shared" si="33"/>
        <v>6.57731012231788</v>
      </c>
      <c r="K275" s="1">
        <f t="shared" si="45"/>
        <v>335.46878348538763</v>
      </c>
      <c r="L275" s="1">
        <f t="shared" si="43"/>
        <v>77.691362183930124</v>
      </c>
      <c r="M275" s="1">
        <f t="shared" si="46"/>
        <v>0.21047392391417016</v>
      </c>
      <c r="N275" s="29">
        <f t="shared" si="37"/>
        <v>5.9294729214705422</v>
      </c>
    </row>
    <row r="276" spans="1:14" ht="15" x14ac:dyDescent="0.2">
      <c r="A276" s="21">
        <v>174</v>
      </c>
      <c r="B276" s="22">
        <v>437.51</v>
      </c>
      <c r="C276" s="23">
        <v>3.1250355555555536</v>
      </c>
      <c r="D276" s="1">
        <f t="shared" si="44"/>
        <v>1.128437603187175</v>
      </c>
      <c r="E276" s="1">
        <f t="shared" si="42"/>
        <v>1.1276491005759592</v>
      </c>
      <c r="F276" s="1">
        <f t="shared" si="33"/>
        <v>6.5719646687913018</v>
      </c>
      <c r="K276" s="1">
        <f t="shared" si="45"/>
        <v>335.44905512893723</v>
      </c>
      <c r="L276" s="1">
        <f t="shared" si="43"/>
        <v>73.482170129623384</v>
      </c>
      <c r="M276" s="1">
        <f t="shared" si="46"/>
        <v>0.18401501072613244</v>
      </c>
      <c r="N276" s="29">
        <f t="shared" si="37"/>
        <v>5.9246539724854124</v>
      </c>
    </row>
    <row r="277" spans="1:14" ht="15" x14ac:dyDescent="0.2">
      <c r="A277" s="21">
        <v>175</v>
      </c>
      <c r="B277" s="22">
        <v>437.74</v>
      </c>
      <c r="C277" s="23">
        <v>3.1860673737373735</v>
      </c>
      <c r="D277" s="1">
        <f t="shared" si="44"/>
        <v>1.1276491005759592</v>
      </c>
      <c r="E277" s="1">
        <f t="shared" si="42"/>
        <v>1.1269984565767155</v>
      </c>
      <c r="F277" s="1">
        <f t="shared" si="33"/>
        <v>6.5675795664582886</v>
      </c>
      <c r="K277" s="1">
        <f t="shared" si="45"/>
        <v>335.43174843890631</v>
      </c>
      <c r="L277" s="1">
        <f t="shared" si="43"/>
        <v>74.867285861749849</v>
      </c>
      <c r="M277" s="1">
        <f t="shared" si="46"/>
        <v>0.15105433002853363</v>
      </c>
      <c r="N277" s="29">
        <f t="shared" si="37"/>
        <v>5.9207007841670976</v>
      </c>
    </row>
    <row r="278" spans="1:14" x14ac:dyDescent="0.15">
      <c r="A278" s="21">
        <v>176</v>
      </c>
      <c r="B278" s="22">
        <v>437.93</v>
      </c>
      <c r="C278" s="24">
        <v>2.9640749746192911</v>
      </c>
      <c r="D278" s="1">
        <f t="shared" si="44"/>
        <v>1.1269984565767155</v>
      </c>
      <c r="E278" s="1">
        <f t="shared" si="42"/>
        <v>1.1264852546760333</v>
      </c>
      <c r="F278" s="1">
        <f t="shared" si="33"/>
        <v>6.5639610335448584</v>
      </c>
      <c r="K278" s="1">
        <f t="shared" si="45"/>
        <v>335.42452975021047</v>
      </c>
      <c r="L278" s="1">
        <f t="shared" si="43"/>
        <v>69.612458133630255</v>
      </c>
      <c r="M278" s="1">
        <f t="shared" si="46"/>
        <v>0.1247152596373589</v>
      </c>
      <c r="N278" s="29">
        <f t="shared" si="37"/>
        <v>5.9174386614259431</v>
      </c>
    </row>
    <row r="279" spans="1:14" x14ac:dyDescent="0.15">
      <c r="A279" s="21">
        <v>177</v>
      </c>
      <c r="B279" s="22">
        <v>438.08</v>
      </c>
      <c r="C279" s="24">
        <v>3.1419999999999999</v>
      </c>
      <c r="D279" s="1">
        <f t="shared" si="44"/>
        <v>1.1264852546760333</v>
      </c>
      <c r="E279" s="1">
        <f t="shared" si="42"/>
        <v>1.1261091667550451</v>
      </c>
      <c r="F279" s="1">
        <f t="shared" si="33"/>
        <v>6.5611068133762975</v>
      </c>
      <c r="K279" s="1">
        <f t="shared" si="45"/>
        <v>335.4273964681737</v>
      </c>
      <c r="L279" s="1">
        <f t="shared" si="43"/>
        <v>73.75901009872905</v>
      </c>
      <c r="M279" s="1">
        <f t="shared" si="46"/>
        <v>9.8416602200629075E-2</v>
      </c>
      <c r="N279" s="29">
        <f t="shared" si="37"/>
        <v>5.914865569860142</v>
      </c>
    </row>
    <row r="280" spans="1:14" x14ac:dyDescent="0.15">
      <c r="A280" s="21">
        <v>178</v>
      </c>
      <c r="B280" s="22">
        <v>438.19</v>
      </c>
      <c r="C280" s="24">
        <v>3.0659999999999998</v>
      </c>
      <c r="D280" s="1">
        <f t="shared" si="44"/>
        <v>1.1261091667550451</v>
      </c>
      <c r="E280" s="1">
        <f t="shared" si="42"/>
        <v>1.1259041205908875</v>
      </c>
      <c r="F280" s="1">
        <f t="shared" ref="F280:F282" si="47">F279*(B279/B280)^I$4</f>
        <v>6.5590151281316489</v>
      </c>
      <c r="K280" s="1">
        <f t="shared" si="45"/>
        <v>335.45052963245661</v>
      </c>
      <c r="L280" s="1">
        <f t="shared" si="43"/>
        <v>71.951950905622212</v>
      </c>
      <c r="M280" s="1">
        <f t="shared" si="46"/>
        <v>7.2149166409446339E-2</v>
      </c>
      <c r="N280" s="29">
        <f t="shared" si="37"/>
        <v>5.9129799067565738</v>
      </c>
    </row>
    <row r="281" spans="1:14" x14ac:dyDescent="0.15">
      <c r="A281" s="21">
        <v>179</v>
      </c>
      <c r="B281" s="22">
        <v>438.25</v>
      </c>
      <c r="C281" s="24">
        <v>2.988</v>
      </c>
      <c r="D281" s="1">
        <f t="shared" si="44"/>
        <v>1.1259041205908875</v>
      </c>
      <c r="E281" s="1">
        <f t="shared" si="42"/>
        <v>1.1258016220351006</v>
      </c>
      <c r="F281" s="1">
        <f t="shared" si="47"/>
        <v>6.5578747112122926</v>
      </c>
      <c r="K281" s="1">
        <f t="shared" si="45"/>
        <v>335.46591935600827</v>
      </c>
      <c r="L281" s="1">
        <f t="shared" si="43"/>
        <v>70.109278715225244</v>
      </c>
      <c r="M281" s="1">
        <f t="shared" si="46"/>
        <v>3.9347248267288928E-2</v>
      </c>
      <c r="N281" s="29">
        <f t="shared" si="37"/>
        <v>5.9119518160756179</v>
      </c>
    </row>
    <row r="282" spans="1:14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44"/>
        <v>1.1258016220351006</v>
      </c>
      <c r="E282" s="1" t="e">
        <f t="shared" si="42"/>
        <v>#DIV/0!</v>
      </c>
      <c r="F282" s="1">
        <f t="shared" si="47"/>
        <v>6.557304635649567</v>
      </c>
      <c r="L282" s="1">
        <f t="shared" si="43"/>
        <v>68.249719748149118</v>
      </c>
      <c r="M282" s="1">
        <f t="shared" si="46"/>
        <v>1.9671913906938513E-2</v>
      </c>
      <c r="N282" s="29">
        <f t="shared" si="37"/>
        <v>5.911437890542306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 enableFormatConditionsCalculation="0"/>
  <dimension ref="A1:L282"/>
  <sheetViews>
    <sheetView workbookViewId="0">
      <selection activeCell="R82" sqref="R82"/>
    </sheetView>
  </sheetViews>
  <sheetFormatPr baseColWidth="10" defaultColWidth="8.83203125" defaultRowHeight="13" x14ac:dyDescent="0.15"/>
  <cols>
    <col min="1" max="3" width="8.83203125" style="28"/>
    <col min="4" max="4" width="0" style="1" hidden="1" customWidth="1"/>
    <col min="5" max="6" width="8.83203125" style="1"/>
    <col min="7" max="8" width="10.5" style="1" bestFit="1" customWidth="1"/>
    <col min="9" max="259" width="8.83203125" style="1"/>
    <col min="260" max="260" width="0" style="1" hidden="1" customWidth="1"/>
    <col min="261" max="262" width="8.83203125" style="1"/>
    <col min="263" max="264" width="10.5" style="1" bestFit="1" customWidth="1"/>
    <col min="265" max="515" width="8.83203125" style="1"/>
    <col min="516" max="516" width="0" style="1" hidden="1" customWidth="1"/>
    <col min="517" max="518" width="8.83203125" style="1"/>
    <col min="519" max="520" width="10.5" style="1" bestFit="1" customWidth="1"/>
    <col min="521" max="771" width="8.83203125" style="1"/>
    <col min="772" max="772" width="0" style="1" hidden="1" customWidth="1"/>
    <col min="773" max="774" width="8.83203125" style="1"/>
    <col min="775" max="776" width="10.5" style="1" bestFit="1" customWidth="1"/>
    <col min="777" max="1027" width="8.83203125" style="1"/>
    <col min="1028" max="1028" width="0" style="1" hidden="1" customWidth="1"/>
    <col min="1029" max="1030" width="8.83203125" style="1"/>
    <col min="1031" max="1032" width="10.5" style="1" bestFit="1" customWidth="1"/>
    <col min="1033" max="1283" width="8.83203125" style="1"/>
    <col min="1284" max="1284" width="0" style="1" hidden="1" customWidth="1"/>
    <col min="1285" max="1286" width="8.83203125" style="1"/>
    <col min="1287" max="1288" width="10.5" style="1" bestFit="1" customWidth="1"/>
    <col min="1289" max="1539" width="8.83203125" style="1"/>
    <col min="1540" max="1540" width="0" style="1" hidden="1" customWidth="1"/>
    <col min="1541" max="1542" width="8.83203125" style="1"/>
    <col min="1543" max="1544" width="10.5" style="1" bestFit="1" customWidth="1"/>
    <col min="1545" max="1795" width="8.83203125" style="1"/>
    <col min="1796" max="1796" width="0" style="1" hidden="1" customWidth="1"/>
    <col min="1797" max="1798" width="8.83203125" style="1"/>
    <col min="1799" max="1800" width="10.5" style="1" bestFit="1" customWidth="1"/>
    <col min="1801" max="2051" width="8.83203125" style="1"/>
    <col min="2052" max="2052" width="0" style="1" hidden="1" customWidth="1"/>
    <col min="2053" max="2054" width="8.83203125" style="1"/>
    <col min="2055" max="2056" width="10.5" style="1" bestFit="1" customWidth="1"/>
    <col min="2057" max="2307" width="8.83203125" style="1"/>
    <col min="2308" max="2308" width="0" style="1" hidden="1" customWidth="1"/>
    <col min="2309" max="2310" width="8.83203125" style="1"/>
    <col min="2311" max="2312" width="10.5" style="1" bestFit="1" customWidth="1"/>
    <col min="2313" max="2563" width="8.83203125" style="1"/>
    <col min="2564" max="2564" width="0" style="1" hidden="1" customWidth="1"/>
    <col min="2565" max="2566" width="8.83203125" style="1"/>
    <col min="2567" max="2568" width="10.5" style="1" bestFit="1" customWidth="1"/>
    <col min="2569" max="2819" width="8.83203125" style="1"/>
    <col min="2820" max="2820" width="0" style="1" hidden="1" customWidth="1"/>
    <col min="2821" max="2822" width="8.83203125" style="1"/>
    <col min="2823" max="2824" width="10.5" style="1" bestFit="1" customWidth="1"/>
    <col min="2825" max="3075" width="8.83203125" style="1"/>
    <col min="3076" max="3076" width="0" style="1" hidden="1" customWidth="1"/>
    <col min="3077" max="3078" width="8.83203125" style="1"/>
    <col min="3079" max="3080" width="10.5" style="1" bestFit="1" customWidth="1"/>
    <col min="3081" max="3331" width="8.83203125" style="1"/>
    <col min="3332" max="3332" width="0" style="1" hidden="1" customWidth="1"/>
    <col min="3333" max="3334" width="8.83203125" style="1"/>
    <col min="3335" max="3336" width="10.5" style="1" bestFit="1" customWidth="1"/>
    <col min="3337" max="3587" width="8.83203125" style="1"/>
    <col min="3588" max="3588" width="0" style="1" hidden="1" customWidth="1"/>
    <col min="3589" max="3590" width="8.83203125" style="1"/>
    <col min="3591" max="3592" width="10.5" style="1" bestFit="1" customWidth="1"/>
    <col min="3593" max="3843" width="8.83203125" style="1"/>
    <col min="3844" max="3844" width="0" style="1" hidden="1" customWidth="1"/>
    <col min="3845" max="3846" width="8.83203125" style="1"/>
    <col min="3847" max="3848" width="10.5" style="1" bestFit="1" customWidth="1"/>
    <col min="3849" max="4099" width="8.83203125" style="1"/>
    <col min="4100" max="4100" width="0" style="1" hidden="1" customWidth="1"/>
    <col min="4101" max="4102" width="8.83203125" style="1"/>
    <col min="4103" max="4104" width="10.5" style="1" bestFit="1" customWidth="1"/>
    <col min="4105" max="4355" width="8.83203125" style="1"/>
    <col min="4356" max="4356" width="0" style="1" hidden="1" customWidth="1"/>
    <col min="4357" max="4358" width="8.83203125" style="1"/>
    <col min="4359" max="4360" width="10.5" style="1" bestFit="1" customWidth="1"/>
    <col min="4361" max="4611" width="8.83203125" style="1"/>
    <col min="4612" max="4612" width="0" style="1" hidden="1" customWidth="1"/>
    <col min="4613" max="4614" width="8.83203125" style="1"/>
    <col min="4615" max="4616" width="10.5" style="1" bestFit="1" customWidth="1"/>
    <col min="4617" max="4867" width="8.83203125" style="1"/>
    <col min="4868" max="4868" width="0" style="1" hidden="1" customWidth="1"/>
    <col min="4869" max="4870" width="8.83203125" style="1"/>
    <col min="4871" max="4872" width="10.5" style="1" bestFit="1" customWidth="1"/>
    <col min="4873" max="5123" width="8.83203125" style="1"/>
    <col min="5124" max="5124" width="0" style="1" hidden="1" customWidth="1"/>
    <col min="5125" max="5126" width="8.83203125" style="1"/>
    <col min="5127" max="5128" width="10.5" style="1" bestFit="1" customWidth="1"/>
    <col min="5129" max="5379" width="8.83203125" style="1"/>
    <col min="5380" max="5380" width="0" style="1" hidden="1" customWidth="1"/>
    <col min="5381" max="5382" width="8.83203125" style="1"/>
    <col min="5383" max="5384" width="10.5" style="1" bestFit="1" customWidth="1"/>
    <col min="5385" max="5635" width="8.83203125" style="1"/>
    <col min="5636" max="5636" width="0" style="1" hidden="1" customWidth="1"/>
    <col min="5637" max="5638" width="8.83203125" style="1"/>
    <col min="5639" max="5640" width="10.5" style="1" bestFit="1" customWidth="1"/>
    <col min="5641" max="5891" width="8.83203125" style="1"/>
    <col min="5892" max="5892" width="0" style="1" hidden="1" customWidth="1"/>
    <col min="5893" max="5894" width="8.83203125" style="1"/>
    <col min="5895" max="5896" width="10.5" style="1" bestFit="1" customWidth="1"/>
    <col min="5897" max="6147" width="8.83203125" style="1"/>
    <col min="6148" max="6148" width="0" style="1" hidden="1" customWidth="1"/>
    <col min="6149" max="6150" width="8.83203125" style="1"/>
    <col min="6151" max="6152" width="10.5" style="1" bestFit="1" customWidth="1"/>
    <col min="6153" max="6403" width="8.83203125" style="1"/>
    <col min="6404" max="6404" width="0" style="1" hidden="1" customWidth="1"/>
    <col min="6405" max="6406" width="8.83203125" style="1"/>
    <col min="6407" max="6408" width="10.5" style="1" bestFit="1" customWidth="1"/>
    <col min="6409" max="6659" width="8.83203125" style="1"/>
    <col min="6660" max="6660" width="0" style="1" hidden="1" customWidth="1"/>
    <col min="6661" max="6662" width="8.83203125" style="1"/>
    <col min="6663" max="6664" width="10.5" style="1" bestFit="1" customWidth="1"/>
    <col min="6665" max="6915" width="8.83203125" style="1"/>
    <col min="6916" max="6916" width="0" style="1" hidden="1" customWidth="1"/>
    <col min="6917" max="6918" width="8.83203125" style="1"/>
    <col min="6919" max="6920" width="10.5" style="1" bestFit="1" customWidth="1"/>
    <col min="6921" max="7171" width="8.83203125" style="1"/>
    <col min="7172" max="7172" width="0" style="1" hidden="1" customWidth="1"/>
    <col min="7173" max="7174" width="8.83203125" style="1"/>
    <col min="7175" max="7176" width="10.5" style="1" bestFit="1" customWidth="1"/>
    <col min="7177" max="7427" width="8.83203125" style="1"/>
    <col min="7428" max="7428" width="0" style="1" hidden="1" customWidth="1"/>
    <col min="7429" max="7430" width="8.83203125" style="1"/>
    <col min="7431" max="7432" width="10.5" style="1" bestFit="1" customWidth="1"/>
    <col min="7433" max="7683" width="8.83203125" style="1"/>
    <col min="7684" max="7684" width="0" style="1" hidden="1" customWidth="1"/>
    <col min="7685" max="7686" width="8.83203125" style="1"/>
    <col min="7687" max="7688" width="10.5" style="1" bestFit="1" customWidth="1"/>
    <col min="7689" max="7939" width="8.83203125" style="1"/>
    <col min="7940" max="7940" width="0" style="1" hidden="1" customWidth="1"/>
    <col min="7941" max="7942" width="8.83203125" style="1"/>
    <col min="7943" max="7944" width="10.5" style="1" bestFit="1" customWidth="1"/>
    <col min="7945" max="8195" width="8.83203125" style="1"/>
    <col min="8196" max="8196" width="0" style="1" hidden="1" customWidth="1"/>
    <col min="8197" max="8198" width="8.83203125" style="1"/>
    <col min="8199" max="8200" width="10.5" style="1" bestFit="1" customWidth="1"/>
    <col min="8201" max="8451" width="8.83203125" style="1"/>
    <col min="8452" max="8452" width="0" style="1" hidden="1" customWidth="1"/>
    <col min="8453" max="8454" width="8.83203125" style="1"/>
    <col min="8455" max="8456" width="10.5" style="1" bestFit="1" customWidth="1"/>
    <col min="8457" max="8707" width="8.83203125" style="1"/>
    <col min="8708" max="8708" width="0" style="1" hidden="1" customWidth="1"/>
    <col min="8709" max="8710" width="8.83203125" style="1"/>
    <col min="8711" max="8712" width="10.5" style="1" bestFit="1" customWidth="1"/>
    <col min="8713" max="8963" width="8.83203125" style="1"/>
    <col min="8964" max="8964" width="0" style="1" hidden="1" customWidth="1"/>
    <col min="8965" max="8966" width="8.83203125" style="1"/>
    <col min="8967" max="8968" width="10.5" style="1" bestFit="1" customWidth="1"/>
    <col min="8969" max="9219" width="8.83203125" style="1"/>
    <col min="9220" max="9220" width="0" style="1" hidden="1" customWidth="1"/>
    <col min="9221" max="9222" width="8.83203125" style="1"/>
    <col min="9223" max="9224" width="10.5" style="1" bestFit="1" customWidth="1"/>
    <col min="9225" max="9475" width="8.83203125" style="1"/>
    <col min="9476" max="9476" width="0" style="1" hidden="1" customWidth="1"/>
    <col min="9477" max="9478" width="8.83203125" style="1"/>
    <col min="9479" max="9480" width="10.5" style="1" bestFit="1" customWidth="1"/>
    <col min="9481" max="9731" width="8.83203125" style="1"/>
    <col min="9732" max="9732" width="0" style="1" hidden="1" customWidth="1"/>
    <col min="9733" max="9734" width="8.83203125" style="1"/>
    <col min="9735" max="9736" width="10.5" style="1" bestFit="1" customWidth="1"/>
    <col min="9737" max="9987" width="8.83203125" style="1"/>
    <col min="9988" max="9988" width="0" style="1" hidden="1" customWidth="1"/>
    <col min="9989" max="9990" width="8.83203125" style="1"/>
    <col min="9991" max="9992" width="10.5" style="1" bestFit="1" customWidth="1"/>
    <col min="9993" max="10243" width="8.83203125" style="1"/>
    <col min="10244" max="10244" width="0" style="1" hidden="1" customWidth="1"/>
    <col min="10245" max="10246" width="8.83203125" style="1"/>
    <col min="10247" max="10248" width="10.5" style="1" bestFit="1" customWidth="1"/>
    <col min="10249" max="10499" width="8.83203125" style="1"/>
    <col min="10500" max="10500" width="0" style="1" hidden="1" customWidth="1"/>
    <col min="10501" max="10502" width="8.83203125" style="1"/>
    <col min="10503" max="10504" width="10.5" style="1" bestFit="1" customWidth="1"/>
    <col min="10505" max="10755" width="8.83203125" style="1"/>
    <col min="10756" max="10756" width="0" style="1" hidden="1" customWidth="1"/>
    <col min="10757" max="10758" width="8.83203125" style="1"/>
    <col min="10759" max="10760" width="10.5" style="1" bestFit="1" customWidth="1"/>
    <col min="10761" max="11011" width="8.83203125" style="1"/>
    <col min="11012" max="11012" width="0" style="1" hidden="1" customWidth="1"/>
    <col min="11013" max="11014" width="8.83203125" style="1"/>
    <col min="11015" max="11016" width="10.5" style="1" bestFit="1" customWidth="1"/>
    <col min="11017" max="11267" width="8.83203125" style="1"/>
    <col min="11268" max="11268" width="0" style="1" hidden="1" customWidth="1"/>
    <col min="11269" max="11270" width="8.83203125" style="1"/>
    <col min="11271" max="11272" width="10.5" style="1" bestFit="1" customWidth="1"/>
    <col min="11273" max="11523" width="8.83203125" style="1"/>
    <col min="11524" max="11524" width="0" style="1" hidden="1" customWidth="1"/>
    <col min="11525" max="11526" width="8.83203125" style="1"/>
    <col min="11527" max="11528" width="10.5" style="1" bestFit="1" customWidth="1"/>
    <col min="11529" max="11779" width="8.83203125" style="1"/>
    <col min="11780" max="11780" width="0" style="1" hidden="1" customWidth="1"/>
    <col min="11781" max="11782" width="8.83203125" style="1"/>
    <col min="11783" max="11784" width="10.5" style="1" bestFit="1" customWidth="1"/>
    <col min="11785" max="12035" width="8.83203125" style="1"/>
    <col min="12036" max="12036" width="0" style="1" hidden="1" customWidth="1"/>
    <col min="12037" max="12038" width="8.83203125" style="1"/>
    <col min="12039" max="12040" width="10.5" style="1" bestFit="1" customWidth="1"/>
    <col min="12041" max="12291" width="8.83203125" style="1"/>
    <col min="12292" max="12292" width="0" style="1" hidden="1" customWidth="1"/>
    <col min="12293" max="12294" width="8.83203125" style="1"/>
    <col min="12295" max="12296" width="10.5" style="1" bestFit="1" customWidth="1"/>
    <col min="12297" max="12547" width="8.83203125" style="1"/>
    <col min="12548" max="12548" width="0" style="1" hidden="1" customWidth="1"/>
    <col min="12549" max="12550" width="8.83203125" style="1"/>
    <col min="12551" max="12552" width="10.5" style="1" bestFit="1" customWidth="1"/>
    <col min="12553" max="12803" width="8.83203125" style="1"/>
    <col min="12804" max="12804" width="0" style="1" hidden="1" customWidth="1"/>
    <col min="12805" max="12806" width="8.83203125" style="1"/>
    <col min="12807" max="12808" width="10.5" style="1" bestFit="1" customWidth="1"/>
    <col min="12809" max="13059" width="8.83203125" style="1"/>
    <col min="13060" max="13060" width="0" style="1" hidden="1" customWidth="1"/>
    <col min="13061" max="13062" width="8.83203125" style="1"/>
    <col min="13063" max="13064" width="10.5" style="1" bestFit="1" customWidth="1"/>
    <col min="13065" max="13315" width="8.83203125" style="1"/>
    <col min="13316" max="13316" width="0" style="1" hidden="1" customWidth="1"/>
    <col min="13317" max="13318" width="8.83203125" style="1"/>
    <col min="13319" max="13320" width="10.5" style="1" bestFit="1" customWidth="1"/>
    <col min="13321" max="13571" width="8.83203125" style="1"/>
    <col min="13572" max="13572" width="0" style="1" hidden="1" customWidth="1"/>
    <col min="13573" max="13574" width="8.83203125" style="1"/>
    <col min="13575" max="13576" width="10.5" style="1" bestFit="1" customWidth="1"/>
    <col min="13577" max="13827" width="8.83203125" style="1"/>
    <col min="13828" max="13828" width="0" style="1" hidden="1" customWidth="1"/>
    <col min="13829" max="13830" width="8.83203125" style="1"/>
    <col min="13831" max="13832" width="10.5" style="1" bestFit="1" customWidth="1"/>
    <col min="13833" max="14083" width="8.83203125" style="1"/>
    <col min="14084" max="14084" width="0" style="1" hidden="1" customWidth="1"/>
    <col min="14085" max="14086" width="8.83203125" style="1"/>
    <col min="14087" max="14088" width="10.5" style="1" bestFit="1" customWidth="1"/>
    <col min="14089" max="14339" width="8.83203125" style="1"/>
    <col min="14340" max="14340" width="0" style="1" hidden="1" customWidth="1"/>
    <col min="14341" max="14342" width="8.83203125" style="1"/>
    <col min="14343" max="14344" width="10.5" style="1" bestFit="1" customWidth="1"/>
    <col min="14345" max="14595" width="8.83203125" style="1"/>
    <col min="14596" max="14596" width="0" style="1" hidden="1" customWidth="1"/>
    <col min="14597" max="14598" width="8.83203125" style="1"/>
    <col min="14599" max="14600" width="10.5" style="1" bestFit="1" customWidth="1"/>
    <col min="14601" max="14851" width="8.83203125" style="1"/>
    <col min="14852" max="14852" width="0" style="1" hidden="1" customWidth="1"/>
    <col min="14853" max="14854" width="8.83203125" style="1"/>
    <col min="14855" max="14856" width="10.5" style="1" bestFit="1" customWidth="1"/>
    <col min="14857" max="15107" width="8.83203125" style="1"/>
    <col min="15108" max="15108" width="0" style="1" hidden="1" customWidth="1"/>
    <col min="15109" max="15110" width="8.83203125" style="1"/>
    <col min="15111" max="15112" width="10.5" style="1" bestFit="1" customWidth="1"/>
    <col min="15113" max="15363" width="8.83203125" style="1"/>
    <col min="15364" max="15364" width="0" style="1" hidden="1" customWidth="1"/>
    <col min="15365" max="15366" width="8.83203125" style="1"/>
    <col min="15367" max="15368" width="10.5" style="1" bestFit="1" customWidth="1"/>
    <col min="15369" max="15619" width="8.83203125" style="1"/>
    <col min="15620" max="15620" width="0" style="1" hidden="1" customWidth="1"/>
    <col min="15621" max="15622" width="8.83203125" style="1"/>
    <col min="15623" max="15624" width="10.5" style="1" bestFit="1" customWidth="1"/>
    <col min="15625" max="15875" width="8.83203125" style="1"/>
    <col min="15876" max="15876" width="0" style="1" hidden="1" customWidth="1"/>
    <col min="15877" max="15878" width="8.83203125" style="1"/>
    <col min="15879" max="15880" width="10.5" style="1" bestFit="1" customWidth="1"/>
    <col min="15881" max="16131" width="8.83203125" style="1"/>
    <col min="16132" max="16132" width="0" style="1" hidden="1" customWidth="1"/>
    <col min="16133" max="16134" width="8.83203125" style="1"/>
    <col min="16135" max="16136" width="10.5" style="1" bestFit="1" customWidth="1"/>
    <col min="16137" max="16384" width="8.83203125" style="1"/>
  </cols>
  <sheetData>
    <row r="1" spans="1:12" ht="14" thickBot="1" x14ac:dyDescent="0.2">
      <c r="A1" s="18" t="s">
        <v>0</v>
      </c>
      <c r="B1" s="19" t="s">
        <v>1</v>
      </c>
      <c r="C1" s="20" t="s">
        <v>2</v>
      </c>
      <c r="E1" s="2" t="s">
        <v>3</v>
      </c>
      <c r="F1" s="2" t="s">
        <v>4</v>
      </c>
      <c r="H1" s="1" t="s">
        <v>37</v>
      </c>
      <c r="K1" s="3" t="s">
        <v>5</v>
      </c>
    </row>
    <row r="2" spans="1:12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">
        <f>D2*(B2/B3)^$I$3</f>
        <v>1.8676979867843955</v>
      </c>
      <c r="F2" s="1">
        <f>E2</f>
        <v>1.8676979867843955</v>
      </c>
      <c r="K2" s="1">
        <f>1/(1*I$8/(I14*(B2/1000000)*E2))</f>
        <v>384.52725932896288</v>
      </c>
      <c r="L2" s="1">
        <f>K2</f>
        <v>384.52725932896288</v>
      </c>
    </row>
    <row r="3" spans="1:12" ht="15" x14ac:dyDescent="0.2">
      <c r="A3" s="21">
        <v>-99</v>
      </c>
      <c r="B3" s="22">
        <v>299.54000000000002</v>
      </c>
      <c r="C3" s="23">
        <v>1.9477317587939673</v>
      </c>
      <c r="D3" s="1">
        <f>E2</f>
        <v>1.8676979867843955</v>
      </c>
      <c r="E3" s="1">
        <f t="shared" ref="E3:E66" si="0">D3*(B3/B4)^$I$3</f>
        <v>1.8952497756529507</v>
      </c>
      <c r="F3" s="1">
        <f t="shared" ref="F3:F66" si="1">E3</f>
        <v>1.8952497756529507</v>
      </c>
      <c r="H3" s="1" t="s">
        <v>6</v>
      </c>
      <c r="I3" s="1">
        <v>1.33</v>
      </c>
      <c r="K3" s="1">
        <f>1/(E2*B2/(K2*(B3)*E3))</f>
        <v>385.99874305039532</v>
      </c>
      <c r="L3" s="1">
        <f t="shared" ref="L3:L66" si="2">K3</f>
        <v>385.99874305039532</v>
      </c>
    </row>
    <row r="4" spans="1:12" ht="15" x14ac:dyDescent="0.2">
      <c r="A4" s="21">
        <v>-98</v>
      </c>
      <c r="B4" s="22">
        <v>296.26</v>
      </c>
      <c r="C4" s="23">
        <v>1.8802616582914595</v>
      </c>
      <c r="D4" s="1">
        <f t="shared" ref="D4:D67" si="3">E3</f>
        <v>1.8952497756529507</v>
      </c>
      <c r="E4" s="1">
        <f t="shared" si="0"/>
        <v>1.9237835657999591</v>
      </c>
      <c r="F4" s="1">
        <f t="shared" si="1"/>
        <v>1.9237835657999591</v>
      </c>
      <c r="H4" s="3" t="s">
        <v>7</v>
      </c>
      <c r="I4" s="1">
        <v>1.25</v>
      </c>
      <c r="K4" s="1">
        <f t="shared" ref="K4:K67" si="4">1/(E3*B3/(K3*(B4)*E4))</f>
        <v>387.51974884265974</v>
      </c>
      <c r="L4" s="1">
        <f t="shared" si="2"/>
        <v>387.51974884265974</v>
      </c>
    </row>
    <row r="5" spans="1:12" ht="15" x14ac:dyDescent="0.2">
      <c r="A5" s="21">
        <v>-97</v>
      </c>
      <c r="B5" s="22">
        <v>292.95</v>
      </c>
      <c r="C5" s="23">
        <v>2.0133624120602986</v>
      </c>
      <c r="D5" s="1">
        <f t="shared" si="3"/>
        <v>1.9237835657999591</v>
      </c>
      <c r="E5" s="1">
        <f t="shared" si="0"/>
        <v>1.9533476401322747</v>
      </c>
      <c r="F5" s="1">
        <f t="shared" si="1"/>
        <v>1.9533476401322747</v>
      </c>
      <c r="H5" s="3" t="s">
        <v>8</v>
      </c>
      <c r="I5" s="1">
        <v>5</v>
      </c>
      <c r="K5" s="1">
        <f t="shared" si="4"/>
        <v>389.07887873202384</v>
      </c>
      <c r="L5" s="1">
        <f t="shared" si="2"/>
        <v>389.07887873202384</v>
      </c>
    </row>
    <row r="6" spans="1:12" ht="15" x14ac:dyDescent="0.2">
      <c r="A6" s="21">
        <v>-96</v>
      </c>
      <c r="B6" s="22">
        <v>289.61</v>
      </c>
      <c r="C6" s="23">
        <v>1.9207445728643213</v>
      </c>
      <c r="D6" s="1">
        <f t="shared" si="3"/>
        <v>1.9533476401322747</v>
      </c>
      <c r="E6" s="1">
        <f t="shared" si="0"/>
        <v>1.98399347096754</v>
      </c>
      <c r="F6" s="1">
        <f t="shared" si="1"/>
        <v>1.98399347096754</v>
      </c>
      <c r="H6" s="3" t="s">
        <v>9</v>
      </c>
      <c r="I6" s="1">
        <v>2</v>
      </c>
      <c r="K6" s="1">
        <f t="shared" si="4"/>
        <v>390.67750305699303</v>
      </c>
      <c r="L6" s="1">
        <f t="shared" si="2"/>
        <v>390.67750305699303</v>
      </c>
    </row>
    <row r="7" spans="1:12" ht="15" x14ac:dyDescent="0.2">
      <c r="A7" s="21">
        <v>-95</v>
      </c>
      <c r="B7" s="22">
        <v>286.24</v>
      </c>
      <c r="C7" s="23">
        <v>2.0654945728643215</v>
      </c>
      <c r="D7" s="1">
        <f t="shared" si="3"/>
        <v>1.98399347096754</v>
      </c>
      <c r="E7" s="1">
        <f t="shared" si="0"/>
        <v>2.0155864228300908</v>
      </c>
      <c r="F7" s="1">
        <f t="shared" si="1"/>
        <v>2.0155864228300908</v>
      </c>
      <c r="H7" s="3" t="s">
        <v>10</v>
      </c>
      <c r="I7" s="1">
        <v>40</v>
      </c>
      <c r="J7" s="3" t="s">
        <v>11</v>
      </c>
      <c r="K7" s="1">
        <f t="shared" si="4"/>
        <v>392.28017337301213</v>
      </c>
      <c r="L7" s="1">
        <f t="shared" si="2"/>
        <v>392.28017337301213</v>
      </c>
    </row>
    <row r="8" spans="1:12" ht="15" x14ac:dyDescent="0.2">
      <c r="A8" s="21">
        <v>-94</v>
      </c>
      <c r="B8" s="22">
        <v>282.86</v>
      </c>
      <c r="C8" s="23">
        <v>2.0023249748743703</v>
      </c>
      <c r="D8" s="1">
        <f t="shared" si="3"/>
        <v>2.0155864228300908</v>
      </c>
      <c r="E8" s="1">
        <f t="shared" si="0"/>
        <v>2.0483638228869183</v>
      </c>
      <c r="F8" s="1">
        <f t="shared" si="1"/>
        <v>2.0483638228869183</v>
      </c>
      <c r="H8" s="3" t="s">
        <v>12</v>
      </c>
      <c r="I8" s="4">
        <v>4.3827999999999998E-4</v>
      </c>
      <c r="J8" s="3" t="s">
        <v>13</v>
      </c>
      <c r="K8" s="1">
        <f t="shared" si="4"/>
        <v>393.95194145444583</v>
      </c>
      <c r="L8" s="1">
        <f t="shared" si="2"/>
        <v>393.95194145444583</v>
      </c>
    </row>
    <row r="9" spans="1:12" ht="15" x14ac:dyDescent="0.2">
      <c r="A9" s="21">
        <v>-93</v>
      </c>
      <c r="B9" s="22">
        <v>279.45</v>
      </c>
      <c r="C9" s="23">
        <v>2.1366418090452255</v>
      </c>
      <c r="D9" s="1">
        <f t="shared" si="3"/>
        <v>2.0483638228869183</v>
      </c>
      <c r="E9" s="1">
        <f t="shared" si="0"/>
        <v>2.0822872262540941</v>
      </c>
      <c r="F9" s="1">
        <f t="shared" si="1"/>
        <v>2.0822872262540941</v>
      </c>
      <c r="H9" s="3" t="s">
        <v>14</v>
      </c>
      <c r="I9" s="1">
        <v>1.167</v>
      </c>
      <c r="J9" s="3" t="s">
        <v>15</v>
      </c>
      <c r="K9" s="1">
        <f t="shared" si="4"/>
        <v>395.64835101364088</v>
      </c>
      <c r="L9" s="1">
        <f t="shared" si="2"/>
        <v>395.64835101364088</v>
      </c>
    </row>
    <row r="10" spans="1:12" ht="15" x14ac:dyDescent="0.2">
      <c r="A10" s="21">
        <v>-92</v>
      </c>
      <c r="B10" s="22">
        <v>276.02</v>
      </c>
      <c r="C10" s="23">
        <v>2.0728571356783916</v>
      </c>
      <c r="D10" s="1">
        <f t="shared" si="3"/>
        <v>2.0822872262540941</v>
      </c>
      <c r="E10" s="1">
        <f t="shared" si="0"/>
        <v>2.1174138840686973</v>
      </c>
      <c r="F10" s="1">
        <f t="shared" si="1"/>
        <v>2.1174138840686973</v>
      </c>
      <c r="H10" s="3" t="s">
        <v>16</v>
      </c>
      <c r="I10" s="5">
        <f>I$16*I9*I8</f>
        <v>4.60325484E-4</v>
      </c>
      <c r="J10" s="3" t="s">
        <v>17</v>
      </c>
      <c r="K10" s="1">
        <f t="shared" si="4"/>
        <v>397.38449603822039</v>
      </c>
      <c r="L10" s="1">
        <f t="shared" si="2"/>
        <v>397.38449603822039</v>
      </c>
    </row>
    <row r="11" spans="1:12" ht="15" x14ac:dyDescent="0.2">
      <c r="A11" s="21">
        <v>-91</v>
      </c>
      <c r="B11" s="22">
        <v>272.57</v>
      </c>
      <c r="C11" s="23">
        <v>2.221283517587942</v>
      </c>
      <c r="D11" s="1">
        <f t="shared" si="3"/>
        <v>2.1174138840686973</v>
      </c>
      <c r="E11" s="1">
        <f t="shared" si="0"/>
        <v>2.1539113037701991</v>
      </c>
      <c r="F11" s="1">
        <f t="shared" si="1"/>
        <v>2.1539113037701991</v>
      </c>
      <c r="H11" s="3" t="s">
        <v>18</v>
      </c>
      <c r="I11" s="1">
        <v>14.7</v>
      </c>
      <c r="K11" s="1">
        <f t="shared" si="4"/>
        <v>399.18156888850888</v>
      </c>
      <c r="L11" s="1">
        <f t="shared" si="2"/>
        <v>399.18156888850888</v>
      </c>
    </row>
    <row r="12" spans="1:12" ht="15" x14ac:dyDescent="0.2">
      <c r="A12" s="21">
        <v>-90</v>
      </c>
      <c r="B12" s="22">
        <v>269.08999999999997</v>
      </c>
      <c r="C12" s="23">
        <v>2.1305106532663314</v>
      </c>
      <c r="D12" s="1">
        <f t="shared" si="3"/>
        <v>2.1539113037701991</v>
      </c>
      <c r="E12" s="1">
        <f t="shared" si="0"/>
        <v>2.1916350356414012</v>
      </c>
      <c r="F12" s="1">
        <f t="shared" si="1"/>
        <v>2.1916350356414012</v>
      </c>
      <c r="H12" s="3" t="s">
        <v>19</v>
      </c>
      <c r="I12" s="5">
        <f>I10/I11</f>
        <v>3.1314658775510209E-5</v>
      </c>
      <c r="J12" s="3" t="s">
        <v>17</v>
      </c>
      <c r="K12" s="1">
        <f t="shared" si="4"/>
        <v>400.98710271685201</v>
      </c>
      <c r="L12" s="1">
        <f t="shared" si="2"/>
        <v>400.98710271685201</v>
      </c>
    </row>
    <row r="13" spans="1:12" ht="15" x14ac:dyDescent="0.2">
      <c r="A13" s="21">
        <v>-89</v>
      </c>
      <c r="B13" s="22">
        <v>265.60000000000002</v>
      </c>
      <c r="C13" s="23">
        <v>2.2826189447236174</v>
      </c>
      <c r="D13" s="1">
        <f t="shared" si="3"/>
        <v>2.1916350356414012</v>
      </c>
      <c r="E13" s="1">
        <f t="shared" si="0"/>
        <v>2.230758050163002</v>
      </c>
      <c r="F13" s="1">
        <f t="shared" si="1"/>
        <v>2.230758050163002</v>
      </c>
      <c r="H13" s="3" t="s">
        <v>20</v>
      </c>
      <c r="I13" s="4">
        <v>44000000</v>
      </c>
      <c r="J13" s="3" t="s">
        <v>21</v>
      </c>
      <c r="K13" s="1">
        <f t="shared" si="4"/>
        <v>402.8516536477627</v>
      </c>
      <c r="L13" s="1">
        <f t="shared" si="2"/>
        <v>402.8516536477627</v>
      </c>
    </row>
    <row r="14" spans="1:12" ht="15" x14ac:dyDescent="0.2">
      <c r="A14" s="21">
        <v>-88</v>
      </c>
      <c r="B14" s="22">
        <v>262.08999999999997</v>
      </c>
      <c r="C14" s="23">
        <v>2.2249631658291453</v>
      </c>
      <c r="D14" s="1">
        <f t="shared" si="3"/>
        <v>2.230758050163002</v>
      </c>
      <c r="E14" s="1">
        <f t="shared" si="0"/>
        <v>2.2712380138093913</v>
      </c>
      <c r="F14" s="1">
        <f t="shared" si="1"/>
        <v>2.2712380138093913</v>
      </c>
      <c r="H14" s="3" t="s">
        <v>22</v>
      </c>
      <c r="I14" s="1">
        <v>298</v>
      </c>
      <c r="J14" s="3" t="s">
        <v>23</v>
      </c>
      <c r="K14" s="1">
        <f t="shared" si="4"/>
        <v>404.74147524347995</v>
      </c>
      <c r="L14" s="1">
        <f t="shared" si="2"/>
        <v>404.74147524347995</v>
      </c>
    </row>
    <row r="15" spans="1:12" ht="15" x14ac:dyDescent="0.2">
      <c r="A15" s="21">
        <v>-87</v>
      </c>
      <c r="B15" s="22">
        <v>258.57</v>
      </c>
      <c r="C15" s="23">
        <v>2.3691124120603004</v>
      </c>
      <c r="D15" s="1">
        <f t="shared" si="3"/>
        <v>2.2712380138093913</v>
      </c>
      <c r="E15" s="1">
        <f t="shared" si="0"/>
        <v>2.3132638881079362</v>
      </c>
      <c r="F15" s="1">
        <f t="shared" si="1"/>
        <v>2.3132638881079362</v>
      </c>
      <c r="H15" s="3" t="s">
        <v>24</v>
      </c>
      <c r="I15" s="1">
        <v>0.9</v>
      </c>
      <c r="K15" s="1">
        <f t="shared" si="4"/>
        <v>406.69414935047143</v>
      </c>
      <c r="L15" s="1">
        <f t="shared" si="2"/>
        <v>406.69414935047143</v>
      </c>
    </row>
    <row r="16" spans="1:12" ht="15" x14ac:dyDescent="0.2">
      <c r="A16" s="21">
        <v>-86</v>
      </c>
      <c r="B16" s="22">
        <v>255.03</v>
      </c>
      <c r="C16" s="23">
        <v>2.3040870351758804</v>
      </c>
      <c r="D16" s="1">
        <f t="shared" si="3"/>
        <v>2.3132638881079362</v>
      </c>
      <c r="E16" s="1">
        <f t="shared" si="0"/>
        <v>2.3569205700328038</v>
      </c>
      <c r="F16" s="1">
        <f t="shared" si="1"/>
        <v>2.3569205700328038</v>
      </c>
      <c r="H16" s="3" t="s">
        <v>25</v>
      </c>
      <c r="I16" s="1">
        <v>0.9</v>
      </c>
      <c r="K16" s="1">
        <f t="shared" si="4"/>
        <v>408.69641550307767</v>
      </c>
      <c r="L16" s="1">
        <f t="shared" si="2"/>
        <v>408.69641550307767</v>
      </c>
    </row>
    <row r="17" spans="1:12" ht="15" x14ac:dyDescent="0.2">
      <c r="A17" s="21">
        <v>-85</v>
      </c>
      <c r="B17" s="22">
        <v>251.47</v>
      </c>
      <c r="C17" s="23">
        <v>2.4531593969849221</v>
      </c>
      <c r="D17" s="1">
        <f t="shared" si="3"/>
        <v>2.3569205700328038</v>
      </c>
      <c r="E17" s="1">
        <f t="shared" si="0"/>
        <v>2.4021702711156561</v>
      </c>
      <c r="F17" s="1">
        <f t="shared" si="1"/>
        <v>2.4021702711156561</v>
      </c>
      <c r="K17" s="1">
        <f t="shared" si="4"/>
        <v>410.72825569745669</v>
      </c>
      <c r="L17" s="1">
        <f t="shared" si="2"/>
        <v>410.72825569745669</v>
      </c>
    </row>
    <row r="18" spans="1:12" ht="15" x14ac:dyDescent="0.2">
      <c r="A18" s="21">
        <v>-84</v>
      </c>
      <c r="B18" s="22">
        <v>247.9</v>
      </c>
      <c r="C18" s="23">
        <v>2.3826068844221098</v>
      </c>
      <c r="D18" s="1">
        <f t="shared" si="3"/>
        <v>2.4021702711156561</v>
      </c>
      <c r="E18" s="1">
        <f t="shared" si="0"/>
        <v>2.4490974848017046</v>
      </c>
      <c r="F18" s="1">
        <f t="shared" si="1"/>
        <v>2.4490974848017046</v>
      </c>
      <c r="K18" s="1">
        <f t="shared" si="4"/>
        <v>412.80714933772498</v>
      </c>
      <c r="L18" s="1">
        <f t="shared" si="2"/>
        <v>412.80714933772498</v>
      </c>
    </row>
    <row r="19" spans="1:12" ht="15" x14ac:dyDescent="0.2">
      <c r="A19" s="21">
        <v>-83</v>
      </c>
      <c r="B19" s="22">
        <v>244.32</v>
      </c>
      <c r="C19" s="23">
        <v>2.5402752261306549</v>
      </c>
      <c r="D19" s="1">
        <f t="shared" si="3"/>
        <v>2.4490974848017046</v>
      </c>
      <c r="E19" s="1">
        <f t="shared" si="0"/>
        <v>2.4977926392302106</v>
      </c>
      <c r="F19" s="1">
        <f t="shared" si="1"/>
        <v>2.4977926392302106</v>
      </c>
      <c r="K19" s="1">
        <f t="shared" si="4"/>
        <v>414.93494544534104</v>
      </c>
      <c r="L19" s="1">
        <f t="shared" si="2"/>
        <v>414.93494544534104</v>
      </c>
    </row>
    <row r="20" spans="1:12" ht="15" x14ac:dyDescent="0.2">
      <c r="A20" s="21">
        <v>-82</v>
      </c>
      <c r="B20" s="22">
        <v>240.73</v>
      </c>
      <c r="C20" s="23">
        <v>2.4942579899497481</v>
      </c>
      <c r="D20" s="1">
        <f t="shared" si="3"/>
        <v>2.4977926392302106</v>
      </c>
      <c r="E20" s="1">
        <f t="shared" si="0"/>
        <v>2.5484955566798675</v>
      </c>
      <c r="F20" s="1">
        <f t="shared" si="1"/>
        <v>2.5484955566798675</v>
      </c>
      <c r="K20" s="1">
        <f t="shared" si="4"/>
        <v>417.13699447189992</v>
      </c>
      <c r="L20" s="1">
        <f t="shared" si="2"/>
        <v>417.13699447189992</v>
      </c>
    </row>
    <row r="21" spans="1:12" ht="15" x14ac:dyDescent="0.2">
      <c r="A21" s="21">
        <v>-81</v>
      </c>
      <c r="B21" s="22">
        <v>237.12</v>
      </c>
      <c r="C21" s="23">
        <v>2.6200207035175915</v>
      </c>
      <c r="D21" s="1">
        <f t="shared" si="3"/>
        <v>2.5484955566798675</v>
      </c>
      <c r="E21" s="1">
        <f t="shared" si="0"/>
        <v>2.6010294829679124</v>
      </c>
      <c r="F21" s="1">
        <f t="shared" si="1"/>
        <v>2.6010294829679124</v>
      </c>
      <c r="K21" s="1">
        <f t="shared" si="4"/>
        <v>419.35137601168833</v>
      </c>
      <c r="L21" s="1">
        <f t="shared" si="2"/>
        <v>419.35137601168833</v>
      </c>
    </row>
    <row r="22" spans="1:12" ht="15" x14ac:dyDescent="0.2">
      <c r="A22" s="21">
        <v>-80</v>
      </c>
      <c r="B22" s="22">
        <v>233.51</v>
      </c>
      <c r="C22" s="23">
        <v>2.5844431658291493</v>
      </c>
      <c r="D22" s="1">
        <f t="shared" si="3"/>
        <v>2.6010294829679124</v>
      </c>
      <c r="E22" s="1">
        <f t="shared" si="0"/>
        <v>2.6554904061269999</v>
      </c>
      <c r="F22" s="1">
        <f t="shared" si="1"/>
        <v>2.6554904061269999</v>
      </c>
      <c r="K22" s="1">
        <f t="shared" si="4"/>
        <v>421.61381375135829</v>
      </c>
      <c r="L22" s="1">
        <f t="shared" si="2"/>
        <v>421.61381375135829</v>
      </c>
    </row>
    <row r="23" spans="1:12" ht="15" x14ac:dyDescent="0.2">
      <c r="A23" s="21">
        <v>-79</v>
      </c>
      <c r="B23" s="22">
        <v>229.9</v>
      </c>
      <c r="C23" s="23">
        <v>2.7427006030150789</v>
      </c>
      <c r="D23" s="1">
        <f t="shared" si="3"/>
        <v>2.6554904061269999</v>
      </c>
      <c r="E23" s="1">
        <f t="shared" si="0"/>
        <v>2.712299783477746</v>
      </c>
      <c r="F23" s="1">
        <f t="shared" si="1"/>
        <v>2.712299783477746</v>
      </c>
      <c r="K23" s="1">
        <f t="shared" si="4"/>
        <v>423.97599850784223</v>
      </c>
      <c r="L23" s="1">
        <f t="shared" si="2"/>
        <v>423.97599850784223</v>
      </c>
    </row>
    <row r="24" spans="1:12" ht="15" x14ac:dyDescent="0.2">
      <c r="A24" s="21">
        <v>-78</v>
      </c>
      <c r="B24" s="22">
        <v>226.27</v>
      </c>
      <c r="C24" s="23">
        <v>2.6733882914572904</v>
      </c>
      <c r="D24" s="1">
        <f t="shared" si="3"/>
        <v>2.712299783477746</v>
      </c>
      <c r="E24" s="1">
        <f t="shared" si="0"/>
        <v>2.7711075284239817</v>
      </c>
      <c r="F24" s="1">
        <f t="shared" si="1"/>
        <v>2.7711075284239817</v>
      </c>
      <c r="K24" s="1">
        <f t="shared" si="4"/>
        <v>426.32908902079788</v>
      </c>
      <c r="L24" s="1">
        <f t="shared" si="2"/>
        <v>426.32908902079788</v>
      </c>
    </row>
    <row r="25" spans="1:12" ht="15" x14ac:dyDescent="0.2">
      <c r="A25" s="21">
        <v>-77</v>
      </c>
      <c r="B25" s="22">
        <v>222.65</v>
      </c>
      <c r="C25" s="23">
        <v>2.8580254773869398</v>
      </c>
      <c r="D25" s="1">
        <f t="shared" si="3"/>
        <v>2.7711075284239817</v>
      </c>
      <c r="E25" s="1">
        <f t="shared" si="0"/>
        <v>2.8323580162204514</v>
      </c>
      <c r="F25" s="1">
        <f t="shared" si="1"/>
        <v>2.8323580162204514</v>
      </c>
      <c r="K25" s="1">
        <f t="shared" si="4"/>
        <v>428.78092696180983</v>
      </c>
      <c r="L25" s="1">
        <f t="shared" si="2"/>
        <v>428.78092696180983</v>
      </c>
    </row>
    <row r="26" spans="1:12" ht="15" x14ac:dyDescent="0.2">
      <c r="A26" s="21">
        <v>-76</v>
      </c>
      <c r="B26" s="22">
        <v>219.02</v>
      </c>
      <c r="C26" s="23">
        <v>2.7966787437185974</v>
      </c>
      <c r="D26" s="1">
        <f t="shared" si="3"/>
        <v>2.8323580162204514</v>
      </c>
      <c r="E26" s="1">
        <f t="shared" si="0"/>
        <v>2.8961991578294559</v>
      </c>
      <c r="F26" s="1">
        <f t="shared" si="1"/>
        <v>2.8961991578294559</v>
      </c>
      <c r="K26" s="1">
        <f t="shared" si="4"/>
        <v>431.29736877166783</v>
      </c>
      <c r="L26" s="1">
        <f t="shared" si="2"/>
        <v>431.29736877166783</v>
      </c>
    </row>
    <row r="27" spans="1:12" ht="15" x14ac:dyDescent="0.2">
      <c r="A27" s="21">
        <v>-75</v>
      </c>
      <c r="B27" s="22">
        <v>215.38</v>
      </c>
      <c r="C27" s="23">
        <v>2.9684488442211063</v>
      </c>
      <c r="D27" s="1">
        <f t="shared" si="3"/>
        <v>2.8961991578294559</v>
      </c>
      <c r="E27" s="1">
        <f t="shared" si="0"/>
        <v>2.9624185686201416</v>
      </c>
      <c r="F27" s="1">
        <f t="shared" si="1"/>
        <v>2.9624185686201416</v>
      </c>
      <c r="K27" s="1">
        <f t="shared" si="4"/>
        <v>433.826827530809</v>
      </c>
      <c r="L27" s="1">
        <f t="shared" si="2"/>
        <v>433.826827530809</v>
      </c>
    </row>
    <row r="28" spans="1:12" ht="15" x14ac:dyDescent="0.2">
      <c r="A28" s="21">
        <v>-74</v>
      </c>
      <c r="B28" s="22">
        <v>211.75</v>
      </c>
      <c r="C28" s="23">
        <v>2.9107825125628177</v>
      </c>
      <c r="D28" s="1">
        <f t="shared" si="3"/>
        <v>2.9624185686201416</v>
      </c>
      <c r="E28" s="1">
        <f t="shared" si="0"/>
        <v>3.0313367985116497</v>
      </c>
      <c r="F28" s="1">
        <f t="shared" si="1"/>
        <v>3.0313367985116497</v>
      </c>
      <c r="K28" s="1">
        <f t="shared" si="4"/>
        <v>436.4376631178306</v>
      </c>
      <c r="L28" s="1">
        <f t="shared" si="2"/>
        <v>436.4376631178306</v>
      </c>
    </row>
    <row r="29" spans="1:12" ht="15" x14ac:dyDescent="0.2">
      <c r="A29" s="21">
        <v>-73</v>
      </c>
      <c r="B29" s="22">
        <v>208.12</v>
      </c>
      <c r="C29" s="23">
        <v>3.0819405527638182</v>
      </c>
      <c r="D29" s="1">
        <f t="shared" si="3"/>
        <v>3.0313367985116497</v>
      </c>
      <c r="E29" s="1">
        <f t="shared" si="0"/>
        <v>3.103113844028254</v>
      </c>
      <c r="F29" s="1">
        <f t="shared" si="1"/>
        <v>3.103113844028254</v>
      </c>
      <c r="K29" s="1">
        <f t="shared" si="4"/>
        <v>439.11284078513671</v>
      </c>
      <c r="L29" s="1">
        <f t="shared" si="2"/>
        <v>439.11284078513671</v>
      </c>
    </row>
    <row r="30" spans="1:12" ht="15" x14ac:dyDescent="0.2">
      <c r="A30" s="21">
        <v>-72</v>
      </c>
      <c r="B30" s="22">
        <v>204.49</v>
      </c>
      <c r="C30" s="23">
        <v>3.074582361809044</v>
      </c>
      <c r="D30" s="1">
        <f t="shared" si="3"/>
        <v>3.103113844028254</v>
      </c>
      <c r="E30" s="1">
        <f t="shared" si="0"/>
        <v>3.1779222587680529</v>
      </c>
      <c r="F30" s="1">
        <f t="shared" si="1"/>
        <v>3.1779222587680529</v>
      </c>
      <c r="K30" s="1">
        <f t="shared" si="4"/>
        <v>441.85518427318777</v>
      </c>
      <c r="L30" s="1">
        <f t="shared" si="2"/>
        <v>441.85518427318777</v>
      </c>
    </row>
    <row r="31" spans="1:12" ht="15" x14ac:dyDescent="0.2">
      <c r="A31" s="21">
        <v>-71</v>
      </c>
      <c r="B31" s="22">
        <v>200.86</v>
      </c>
      <c r="C31" s="23">
        <v>3.2279294974874375</v>
      </c>
      <c r="D31" s="1">
        <f t="shared" si="3"/>
        <v>3.1779222587680529</v>
      </c>
      <c r="E31" s="1">
        <f t="shared" si="0"/>
        <v>3.2557288403848959</v>
      </c>
      <c r="F31" s="1">
        <f t="shared" si="1"/>
        <v>3.2557288403848959</v>
      </c>
      <c r="K31" s="1">
        <f t="shared" si="4"/>
        <v>444.63771350313408</v>
      </c>
      <c r="L31" s="1">
        <f t="shared" si="2"/>
        <v>444.63771350313408</v>
      </c>
    </row>
    <row r="32" spans="1:12" ht="15" x14ac:dyDescent="0.2">
      <c r="A32" s="21">
        <v>-70</v>
      </c>
      <c r="B32" s="22">
        <v>197.24</v>
      </c>
      <c r="C32" s="23">
        <v>3.2242518592964813</v>
      </c>
      <c r="D32" s="1">
        <f t="shared" si="3"/>
        <v>3.2557288403848959</v>
      </c>
      <c r="E32" s="1">
        <f t="shared" si="0"/>
        <v>3.3369352641231429</v>
      </c>
      <c r="F32" s="1">
        <f t="shared" si="1"/>
        <v>3.3369352641231429</v>
      </c>
      <c r="K32" s="1">
        <f t="shared" si="4"/>
        <v>447.51478330223438</v>
      </c>
      <c r="L32" s="1">
        <f t="shared" si="2"/>
        <v>447.51478330223438</v>
      </c>
    </row>
    <row r="33" spans="1:12" ht="15" x14ac:dyDescent="0.2">
      <c r="A33" s="21">
        <v>-69</v>
      </c>
      <c r="B33" s="22">
        <v>193.62</v>
      </c>
      <c r="C33" s="23">
        <v>3.3825191959798975</v>
      </c>
      <c r="D33" s="1">
        <f t="shared" si="3"/>
        <v>3.3369352641231429</v>
      </c>
      <c r="E33" s="1">
        <f t="shared" si="0"/>
        <v>3.4212789176129137</v>
      </c>
      <c r="F33" s="1">
        <f t="shared" si="1"/>
        <v>3.4212789176129137</v>
      </c>
      <c r="K33" s="1">
        <f t="shared" si="4"/>
        <v>450.40510897236294</v>
      </c>
      <c r="L33" s="1">
        <f t="shared" si="2"/>
        <v>450.40510897236294</v>
      </c>
    </row>
    <row r="34" spans="1:12" ht="15" x14ac:dyDescent="0.2">
      <c r="A34" s="21">
        <v>-68</v>
      </c>
      <c r="B34" s="22">
        <v>190.02</v>
      </c>
      <c r="C34" s="23">
        <v>3.3641099974874367</v>
      </c>
      <c r="D34" s="1">
        <f t="shared" si="3"/>
        <v>3.4212789176129137</v>
      </c>
      <c r="E34" s="1">
        <f t="shared" si="0"/>
        <v>3.5094296313889592</v>
      </c>
      <c r="F34" s="1">
        <f t="shared" si="1"/>
        <v>3.5094296313889592</v>
      </c>
      <c r="K34" s="1">
        <f t="shared" si="4"/>
        <v>453.41978171453388</v>
      </c>
      <c r="L34" s="1">
        <f t="shared" si="2"/>
        <v>453.41978171453388</v>
      </c>
    </row>
    <row r="35" spans="1:12" ht="15" x14ac:dyDescent="0.2">
      <c r="A35" s="21">
        <v>-67</v>
      </c>
      <c r="B35" s="22">
        <v>186.42</v>
      </c>
      <c r="C35" s="23">
        <v>3.5414086432160743</v>
      </c>
      <c r="D35" s="1">
        <f t="shared" si="3"/>
        <v>3.5094296313889592</v>
      </c>
      <c r="E35" s="1">
        <f t="shared" si="0"/>
        <v>3.6013758477226774</v>
      </c>
      <c r="F35" s="1">
        <f t="shared" si="1"/>
        <v>3.6013758477226774</v>
      </c>
      <c r="K35" s="1">
        <f t="shared" si="4"/>
        <v>456.48400266649963</v>
      </c>
      <c r="L35" s="1">
        <f t="shared" si="2"/>
        <v>456.48400266649963</v>
      </c>
    </row>
    <row r="36" spans="1:12" ht="15" x14ac:dyDescent="0.2">
      <c r="A36" s="21">
        <v>-66</v>
      </c>
      <c r="B36" s="22">
        <v>182.83</v>
      </c>
      <c r="C36" s="23">
        <v>3.5346633668341636</v>
      </c>
      <c r="D36" s="1">
        <f t="shared" si="3"/>
        <v>3.6013758477226774</v>
      </c>
      <c r="E36" s="1">
        <f t="shared" si="0"/>
        <v>3.6970783722592748</v>
      </c>
      <c r="F36" s="1">
        <f t="shared" si="1"/>
        <v>3.6970783722592748</v>
      </c>
      <c r="K36" s="1">
        <f t="shared" si="4"/>
        <v>459.59016601818155</v>
      </c>
      <c r="L36" s="1">
        <f t="shared" si="2"/>
        <v>459.59016601818155</v>
      </c>
    </row>
    <row r="37" spans="1:12" ht="15" x14ac:dyDescent="0.2">
      <c r="A37" s="21">
        <v>-65</v>
      </c>
      <c r="B37" s="22">
        <v>179.26</v>
      </c>
      <c r="C37" s="23">
        <v>3.7131611557788884</v>
      </c>
      <c r="D37" s="1">
        <f t="shared" si="3"/>
        <v>3.6970783722592748</v>
      </c>
      <c r="E37" s="1">
        <f t="shared" si="0"/>
        <v>3.7970395931931145</v>
      </c>
      <c r="F37" s="1">
        <f t="shared" si="1"/>
        <v>3.7970395931931145</v>
      </c>
      <c r="K37" s="1">
        <f t="shared" si="4"/>
        <v>462.79976409552717</v>
      </c>
      <c r="L37" s="1">
        <f t="shared" si="2"/>
        <v>462.79976409552717</v>
      </c>
    </row>
    <row r="38" spans="1:12" ht="15" x14ac:dyDescent="0.2">
      <c r="A38" s="21">
        <v>-64</v>
      </c>
      <c r="B38" s="22">
        <v>175.7</v>
      </c>
      <c r="C38" s="23">
        <v>3.7346293467336626</v>
      </c>
      <c r="D38" s="1">
        <f t="shared" si="3"/>
        <v>3.7970395931931145</v>
      </c>
      <c r="E38" s="1">
        <f t="shared" si="0"/>
        <v>3.9012310373109611</v>
      </c>
      <c r="F38" s="1">
        <f t="shared" si="1"/>
        <v>3.9012310373109611</v>
      </c>
      <c r="K38" s="1">
        <f t="shared" si="4"/>
        <v>466.05593545256369</v>
      </c>
      <c r="L38" s="1">
        <f t="shared" si="2"/>
        <v>466.05593545256369</v>
      </c>
    </row>
    <row r="39" spans="1:12" ht="15" x14ac:dyDescent="0.2">
      <c r="A39" s="21">
        <v>-63</v>
      </c>
      <c r="B39" s="22">
        <v>172.16</v>
      </c>
      <c r="C39" s="23">
        <v>3.910046331658287</v>
      </c>
      <c r="D39" s="1">
        <f t="shared" si="3"/>
        <v>3.9012310373109611</v>
      </c>
      <c r="E39" s="1">
        <f t="shared" si="0"/>
        <v>4.0102203018973599</v>
      </c>
      <c r="F39" s="1">
        <f t="shared" si="1"/>
        <v>4.0102203018973599</v>
      </c>
      <c r="K39" s="1">
        <f t="shared" si="4"/>
        <v>469.42379095109396</v>
      </c>
      <c r="L39" s="1">
        <f t="shared" si="2"/>
        <v>469.42379095109396</v>
      </c>
    </row>
    <row r="40" spans="1:12" ht="15" x14ac:dyDescent="0.2">
      <c r="A40" s="21">
        <v>-62</v>
      </c>
      <c r="B40" s="22">
        <v>168.63</v>
      </c>
      <c r="C40" s="23">
        <v>3.9830366331658249</v>
      </c>
      <c r="D40" s="1">
        <f t="shared" si="3"/>
        <v>4.0102203018973599</v>
      </c>
      <c r="E40" s="1">
        <f t="shared" si="0"/>
        <v>4.1239937096303541</v>
      </c>
      <c r="F40" s="1">
        <f t="shared" si="1"/>
        <v>4.1239937096303541</v>
      </c>
      <c r="K40" s="1">
        <f t="shared" si="4"/>
        <v>472.84352390704561</v>
      </c>
      <c r="L40" s="1">
        <f t="shared" si="2"/>
        <v>472.84352390704561</v>
      </c>
    </row>
    <row r="41" spans="1:12" ht="15" x14ac:dyDescent="0.2">
      <c r="A41" s="21">
        <v>-61</v>
      </c>
      <c r="B41" s="22">
        <v>165.12</v>
      </c>
      <c r="C41" s="23">
        <v>4.1437611557788898</v>
      </c>
      <c r="D41" s="1">
        <f t="shared" si="3"/>
        <v>4.1239937096303541</v>
      </c>
      <c r="E41" s="1">
        <f t="shared" si="0"/>
        <v>4.2428467403235972</v>
      </c>
      <c r="F41" s="1">
        <f t="shared" si="1"/>
        <v>4.2428467403235972</v>
      </c>
      <c r="K41" s="1">
        <f t="shared" si="4"/>
        <v>476.34502697167375</v>
      </c>
      <c r="L41" s="1">
        <f t="shared" si="2"/>
        <v>476.34502697167375</v>
      </c>
    </row>
    <row r="42" spans="1:12" ht="15" x14ac:dyDescent="0.2">
      <c r="A42" s="21">
        <v>-60</v>
      </c>
      <c r="B42" s="22">
        <v>161.63</v>
      </c>
      <c r="C42" s="23">
        <v>4.2198311055276365</v>
      </c>
      <c r="D42" s="1">
        <f t="shared" si="3"/>
        <v>4.2428467403235972</v>
      </c>
      <c r="E42" s="1">
        <f t="shared" si="0"/>
        <v>4.3670987822435388</v>
      </c>
      <c r="F42" s="1">
        <f t="shared" si="1"/>
        <v>4.3670987822435388</v>
      </c>
      <c r="K42" s="1">
        <f t="shared" si="4"/>
        <v>479.93188030450591</v>
      </c>
      <c r="L42" s="1">
        <f t="shared" si="2"/>
        <v>479.93188030450591</v>
      </c>
    </row>
    <row r="43" spans="1:12" ht="15" x14ac:dyDescent="0.2">
      <c r="A43" s="21">
        <v>-59</v>
      </c>
      <c r="B43" s="22">
        <v>158.16</v>
      </c>
      <c r="C43" s="23">
        <v>4.3682772361809068</v>
      </c>
      <c r="D43" s="1">
        <f t="shared" si="3"/>
        <v>4.3670987822435388</v>
      </c>
      <c r="E43" s="1">
        <f t="shared" si="0"/>
        <v>4.4967089740978068</v>
      </c>
      <c r="F43" s="1">
        <f t="shared" si="1"/>
        <v>4.4967089740978068</v>
      </c>
      <c r="K43" s="1">
        <f t="shared" si="4"/>
        <v>483.56632385759349</v>
      </c>
      <c r="L43" s="1">
        <f t="shared" si="2"/>
        <v>483.56632385759349</v>
      </c>
    </row>
    <row r="44" spans="1:12" ht="15" x14ac:dyDescent="0.2">
      <c r="A44" s="21">
        <v>-58</v>
      </c>
      <c r="B44" s="22">
        <v>154.72</v>
      </c>
      <c r="C44" s="23">
        <v>4.4492450753768864</v>
      </c>
      <c r="D44" s="1">
        <f t="shared" si="3"/>
        <v>4.4967089740978068</v>
      </c>
      <c r="E44" s="1">
        <f t="shared" si="0"/>
        <v>4.6323972405316445</v>
      </c>
      <c r="F44" s="1">
        <f t="shared" si="1"/>
        <v>4.6323972405316445</v>
      </c>
      <c r="K44" s="1">
        <f t="shared" si="4"/>
        <v>487.32294723557243</v>
      </c>
      <c r="L44" s="1">
        <f t="shared" si="2"/>
        <v>487.32294723557243</v>
      </c>
    </row>
    <row r="45" spans="1:12" ht="15" x14ac:dyDescent="0.2">
      <c r="A45" s="21">
        <v>-57</v>
      </c>
      <c r="B45" s="22">
        <v>151.30000000000001</v>
      </c>
      <c r="C45" s="23">
        <v>4.6302151758793997</v>
      </c>
      <c r="D45" s="1">
        <f t="shared" si="3"/>
        <v>4.6323972405316445</v>
      </c>
      <c r="E45" s="1">
        <f t="shared" si="0"/>
        <v>4.7745659561826939</v>
      </c>
      <c r="F45" s="1">
        <f t="shared" si="1"/>
        <v>4.7745659561826939</v>
      </c>
      <c r="K45" s="1">
        <f t="shared" si="4"/>
        <v>491.17633725652917</v>
      </c>
      <c r="L45" s="1">
        <f t="shared" si="2"/>
        <v>491.17633725652917</v>
      </c>
    </row>
    <row r="46" spans="1:12" ht="15" x14ac:dyDescent="0.2">
      <c r="A46" s="21">
        <v>-56</v>
      </c>
      <c r="B46" s="22">
        <v>147.9</v>
      </c>
      <c r="C46" s="23">
        <v>4.7191703492462338</v>
      </c>
      <c r="D46" s="1">
        <f t="shared" si="3"/>
        <v>4.7745659561826939</v>
      </c>
      <c r="E46" s="1">
        <f t="shared" si="0"/>
        <v>4.9231993883278724</v>
      </c>
      <c r="F46" s="1">
        <f t="shared" si="1"/>
        <v>4.9231993883278724</v>
      </c>
      <c r="K46" s="1">
        <f t="shared" si="4"/>
        <v>495.0855035161091</v>
      </c>
      <c r="L46" s="1">
        <f t="shared" si="2"/>
        <v>495.0855035161091</v>
      </c>
    </row>
    <row r="47" spans="1:12" ht="15" x14ac:dyDescent="0.2">
      <c r="A47" s="21">
        <v>-55</v>
      </c>
      <c r="B47" s="22">
        <v>144.53</v>
      </c>
      <c r="C47" s="23">
        <v>4.8731360301507562</v>
      </c>
      <c r="D47" s="1">
        <f t="shared" si="3"/>
        <v>4.9231993883278724</v>
      </c>
      <c r="E47" s="1">
        <f t="shared" si="0"/>
        <v>5.0786973215347153</v>
      </c>
      <c r="F47" s="1">
        <f t="shared" si="1"/>
        <v>5.0786973215347153</v>
      </c>
      <c r="K47" s="1">
        <f t="shared" si="4"/>
        <v>499.08549082016259</v>
      </c>
      <c r="L47" s="1">
        <f t="shared" si="2"/>
        <v>499.08549082016259</v>
      </c>
    </row>
    <row r="48" spans="1:12" ht="15" x14ac:dyDescent="0.2">
      <c r="A48" s="21">
        <v>-54</v>
      </c>
      <c r="B48" s="22">
        <v>141.19</v>
      </c>
      <c r="C48" s="23">
        <v>4.9909058291457313</v>
      </c>
      <c r="D48" s="1">
        <f t="shared" si="3"/>
        <v>5.0786973215347153</v>
      </c>
      <c r="E48" s="1">
        <f t="shared" si="0"/>
        <v>5.2409857910930766</v>
      </c>
      <c r="F48" s="1">
        <f t="shared" si="1"/>
        <v>5.2409857910930766</v>
      </c>
      <c r="K48" s="1">
        <f t="shared" si="4"/>
        <v>503.13152684503183</v>
      </c>
      <c r="L48" s="1">
        <f t="shared" si="2"/>
        <v>503.13152684503183</v>
      </c>
    </row>
    <row r="49" spans="1:12" ht="15" x14ac:dyDescent="0.2">
      <c r="A49" s="21">
        <v>-53</v>
      </c>
      <c r="B49" s="22">
        <v>137.88999999999999</v>
      </c>
      <c r="C49" s="23">
        <v>5.1767634673366842</v>
      </c>
      <c r="D49" s="1">
        <f t="shared" si="3"/>
        <v>5.2409857910930766</v>
      </c>
      <c r="E49" s="1">
        <f t="shared" si="0"/>
        <v>5.4115132637655874</v>
      </c>
      <c r="F49" s="1">
        <f t="shared" si="1"/>
        <v>5.4115132637655874</v>
      </c>
      <c r="K49" s="1">
        <f t="shared" si="4"/>
        <v>507.35986596310511</v>
      </c>
      <c r="L49" s="1">
        <f t="shared" si="2"/>
        <v>507.35986596310511</v>
      </c>
    </row>
    <row r="50" spans="1:12" ht="15" x14ac:dyDescent="0.2">
      <c r="A50" s="21">
        <v>-52</v>
      </c>
      <c r="B50" s="22">
        <v>134.61000000000001</v>
      </c>
      <c r="C50" s="23">
        <v>5.3000587437185915</v>
      </c>
      <c r="D50" s="1">
        <f t="shared" si="3"/>
        <v>5.4115132637655874</v>
      </c>
      <c r="E50" s="1">
        <f t="shared" si="0"/>
        <v>5.5897401924432968</v>
      </c>
      <c r="F50" s="1">
        <f t="shared" si="1"/>
        <v>5.5897401924432968</v>
      </c>
      <c r="K50" s="1">
        <f t="shared" si="4"/>
        <v>511.60356013696281</v>
      </c>
      <c r="L50" s="1">
        <f t="shared" si="2"/>
        <v>511.60356013696281</v>
      </c>
    </row>
    <row r="51" spans="1:12" ht="15" x14ac:dyDescent="0.2">
      <c r="A51" s="21">
        <v>-51</v>
      </c>
      <c r="B51" s="22">
        <v>131.37</v>
      </c>
      <c r="C51" s="23">
        <v>5.5190479195979902</v>
      </c>
      <c r="D51" s="1">
        <f t="shared" si="3"/>
        <v>5.5897401924432968</v>
      </c>
      <c r="E51" s="1">
        <f t="shared" si="0"/>
        <v>5.7767123858170581</v>
      </c>
      <c r="F51" s="1">
        <f t="shared" si="1"/>
        <v>5.7767123858170581</v>
      </c>
      <c r="K51" s="1">
        <f t="shared" si="4"/>
        <v>515.99032222594337</v>
      </c>
      <c r="L51" s="1">
        <f t="shared" si="2"/>
        <v>515.99032222594337</v>
      </c>
    </row>
    <row r="52" spans="1:12" ht="15" x14ac:dyDescent="0.2">
      <c r="A52" s="21">
        <v>-50</v>
      </c>
      <c r="B52" s="22">
        <v>128.16</v>
      </c>
      <c r="C52" s="23">
        <v>5.6460251030150763</v>
      </c>
      <c r="D52" s="1">
        <f t="shared" si="3"/>
        <v>5.7767123858170581</v>
      </c>
      <c r="E52" s="1">
        <f t="shared" si="0"/>
        <v>5.9723804061968941</v>
      </c>
      <c r="F52" s="1">
        <f t="shared" si="1"/>
        <v>5.9723804061968941</v>
      </c>
      <c r="K52" s="1">
        <f t="shared" si="4"/>
        <v>520.43269442306678</v>
      </c>
      <c r="L52" s="1">
        <f t="shared" si="2"/>
        <v>520.43269442306678</v>
      </c>
    </row>
    <row r="53" spans="1:12" ht="15" x14ac:dyDescent="0.2">
      <c r="A53" s="21">
        <v>-49</v>
      </c>
      <c r="B53" s="22">
        <v>124.99</v>
      </c>
      <c r="C53" s="23">
        <v>5.8564269396984923</v>
      </c>
      <c r="D53" s="1">
        <f t="shared" si="3"/>
        <v>5.9723804061968941</v>
      </c>
      <c r="E53" s="1">
        <f t="shared" si="0"/>
        <v>6.1779389017635129</v>
      </c>
      <c r="F53" s="1">
        <f t="shared" si="1"/>
        <v>6.1779389017635129</v>
      </c>
      <c r="K53" s="1">
        <f t="shared" si="4"/>
        <v>525.02923663585727</v>
      </c>
      <c r="L53" s="1">
        <f t="shared" si="2"/>
        <v>525.02923663585727</v>
      </c>
    </row>
    <row r="54" spans="1:12" ht="15" x14ac:dyDescent="0.2">
      <c r="A54" s="21">
        <v>-48</v>
      </c>
      <c r="B54" s="22">
        <v>121.85</v>
      </c>
      <c r="C54" s="23">
        <v>6.0140746356783925</v>
      </c>
      <c r="D54" s="1">
        <f t="shared" si="3"/>
        <v>6.1779389017635129</v>
      </c>
      <c r="E54" s="1">
        <f t="shared" si="0"/>
        <v>6.392639548208578</v>
      </c>
      <c r="F54" s="1">
        <f t="shared" si="1"/>
        <v>6.392639548208578</v>
      </c>
      <c r="K54" s="1">
        <f t="shared" si="4"/>
        <v>529.62729859191859</v>
      </c>
      <c r="L54" s="1">
        <f t="shared" si="2"/>
        <v>529.62729859191859</v>
      </c>
    </row>
    <row r="55" spans="1:12" ht="15" x14ac:dyDescent="0.2">
      <c r="A55" s="21">
        <v>-47</v>
      </c>
      <c r="B55" s="22">
        <v>118.76</v>
      </c>
      <c r="C55" s="23">
        <v>6.2594421658291459</v>
      </c>
      <c r="D55" s="1">
        <f t="shared" si="3"/>
        <v>6.392639548208578</v>
      </c>
      <c r="E55" s="1">
        <f t="shared" si="0"/>
        <v>6.6184790897985417</v>
      </c>
      <c r="F55" s="1">
        <f t="shared" si="1"/>
        <v>6.6184790897985417</v>
      </c>
      <c r="K55" s="1">
        <f t="shared" si="4"/>
        <v>534.43267285281877</v>
      </c>
      <c r="L55" s="1">
        <f t="shared" si="2"/>
        <v>534.43267285281877</v>
      </c>
    </row>
    <row r="56" spans="1:12" ht="15" x14ac:dyDescent="0.2">
      <c r="A56" s="21">
        <v>-46</v>
      </c>
      <c r="B56" s="22">
        <v>115.7</v>
      </c>
      <c r="C56" s="23">
        <v>6.4146366809045228</v>
      </c>
      <c r="D56" s="1">
        <f t="shared" si="3"/>
        <v>6.6184790897985417</v>
      </c>
      <c r="E56" s="1">
        <f t="shared" si="0"/>
        <v>6.854629956172821</v>
      </c>
      <c r="F56" s="1">
        <f t="shared" si="1"/>
        <v>6.854629956172821</v>
      </c>
      <c r="K56" s="1">
        <f t="shared" si="4"/>
        <v>539.23985672834749</v>
      </c>
      <c r="L56" s="1">
        <f t="shared" si="2"/>
        <v>539.23985672834749</v>
      </c>
    </row>
    <row r="57" spans="1:12" ht="15" x14ac:dyDescent="0.2">
      <c r="A57" s="21">
        <v>-45</v>
      </c>
      <c r="B57" s="22">
        <v>112.69</v>
      </c>
      <c r="C57" s="23">
        <v>6.6722722512562811</v>
      </c>
      <c r="D57" s="1">
        <f t="shared" si="3"/>
        <v>6.854629956172821</v>
      </c>
      <c r="E57" s="1">
        <f t="shared" si="0"/>
        <v>7.1025034921376458</v>
      </c>
      <c r="F57" s="1">
        <f t="shared" si="1"/>
        <v>7.1025034921376458</v>
      </c>
      <c r="K57" s="1">
        <f t="shared" si="4"/>
        <v>544.20364452322553</v>
      </c>
      <c r="L57" s="1">
        <f t="shared" si="2"/>
        <v>544.20364452322553</v>
      </c>
    </row>
    <row r="58" spans="1:12" ht="15" x14ac:dyDescent="0.2">
      <c r="A58" s="21">
        <v>-44</v>
      </c>
      <c r="B58" s="22">
        <v>109.72</v>
      </c>
      <c r="C58" s="23">
        <v>6.8630467336683436</v>
      </c>
      <c r="D58" s="1">
        <f t="shared" si="3"/>
        <v>7.1025034921376458</v>
      </c>
      <c r="E58" s="1">
        <f t="shared" si="0"/>
        <v>7.3619320126790404</v>
      </c>
      <c r="F58" s="1">
        <f t="shared" si="1"/>
        <v>7.3619320126790404</v>
      </c>
      <c r="K58" s="1">
        <f t="shared" si="4"/>
        <v>549.21477541407523</v>
      </c>
      <c r="L58" s="1">
        <f t="shared" si="2"/>
        <v>549.21477541407523</v>
      </c>
    </row>
    <row r="59" spans="1:12" ht="15" x14ac:dyDescent="0.2">
      <c r="A59" s="21">
        <v>-43</v>
      </c>
      <c r="B59" s="22">
        <v>106.8</v>
      </c>
      <c r="C59" s="23">
        <v>7.1642503015075372</v>
      </c>
      <c r="D59" s="1">
        <f t="shared" si="3"/>
        <v>7.3619320126790404</v>
      </c>
      <c r="E59" s="1">
        <f t="shared" si="0"/>
        <v>7.6345196085688132</v>
      </c>
      <c r="F59" s="1">
        <f t="shared" si="1"/>
        <v>7.6345196085688132</v>
      </c>
      <c r="K59" s="1">
        <f t="shared" si="4"/>
        <v>554.3927965459394</v>
      </c>
      <c r="L59" s="1">
        <f t="shared" si="2"/>
        <v>554.3927965459394</v>
      </c>
    </row>
    <row r="60" spans="1:12" ht="15" x14ac:dyDescent="0.2">
      <c r="A60" s="21">
        <v>-42</v>
      </c>
      <c r="B60" s="22">
        <v>103.92</v>
      </c>
      <c r="C60" s="23">
        <v>7.347047788944721</v>
      </c>
      <c r="D60" s="1">
        <f t="shared" si="3"/>
        <v>7.6345196085688132</v>
      </c>
      <c r="E60" s="1">
        <f t="shared" si="0"/>
        <v>7.9200818003886848</v>
      </c>
      <c r="F60" s="1">
        <f t="shared" si="1"/>
        <v>7.9200818003886848</v>
      </c>
      <c r="K60" s="1">
        <f t="shared" si="4"/>
        <v>559.62024369700816</v>
      </c>
      <c r="L60" s="1">
        <f t="shared" si="2"/>
        <v>559.62024369700816</v>
      </c>
    </row>
    <row r="61" spans="1:12" ht="15" x14ac:dyDescent="0.2">
      <c r="A61" s="21">
        <v>-41</v>
      </c>
      <c r="B61" s="22">
        <v>101.09</v>
      </c>
      <c r="C61" s="23">
        <v>7.6801029145728625</v>
      </c>
      <c r="D61" s="1">
        <f t="shared" si="3"/>
        <v>7.9200818003886848</v>
      </c>
      <c r="E61" s="1">
        <f t="shared" si="0"/>
        <v>8.2204461699845446</v>
      </c>
      <c r="F61" s="1">
        <f t="shared" si="1"/>
        <v>8.2204461699845446</v>
      </c>
      <c r="K61" s="1">
        <f t="shared" si="4"/>
        <v>565.02569405511019</v>
      </c>
      <c r="L61" s="1">
        <f t="shared" si="2"/>
        <v>565.02569405511019</v>
      </c>
    </row>
    <row r="62" spans="1:12" ht="15" x14ac:dyDescent="0.2">
      <c r="A62" s="21">
        <v>-40</v>
      </c>
      <c r="B62" s="22">
        <v>98.3</v>
      </c>
      <c r="C62" s="23">
        <v>7.9027757286432108</v>
      </c>
      <c r="D62" s="1">
        <f t="shared" si="3"/>
        <v>8.2204461699845446</v>
      </c>
      <c r="E62" s="1">
        <f t="shared" si="0"/>
        <v>8.5342204904296661</v>
      </c>
      <c r="F62" s="1">
        <f t="shared" si="1"/>
        <v>8.5342204904296661</v>
      </c>
      <c r="K62" s="1">
        <f t="shared" si="4"/>
        <v>570.40324567480206</v>
      </c>
      <c r="L62" s="1">
        <f t="shared" si="2"/>
        <v>570.40324567480206</v>
      </c>
    </row>
    <row r="63" spans="1:12" ht="15" x14ac:dyDescent="0.2">
      <c r="A63" s="21">
        <v>-39</v>
      </c>
      <c r="B63" s="22">
        <v>95.57</v>
      </c>
      <c r="C63" s="23">
        <v>8.2720683417085468</v>
      </c>
      <c r="D63" s="1">
        <f t="shared" si="3"/>
        <v>8.5342204904296661</v>
      </c>
      <c r="E63" s="1">
        <f t="shared" si="0"/>
        <v>8.8632469088766523</v>
      </c>
      <c r="F63" s="1">
        <f t="shared" si="1"/>
        <v>8.8632469088766523</v>
      </c>
      <c r="K63" s="1">
        <f t="shared" si="4"/>
        <v>575.9423909606636</v>
      </c>
      <c r="L63" s="1">
        <f t="shared" si="2"/>
        <v>575.9423909606636</v>
      </c>
    </row>
    <row r="64" spans="1:12" ht="15" x14ac:dyDescent="0.2">
      <c r="A64" s="21">
        <v>-38</v>
      </c>
      <c r="B64" s="22">
        <v>92.89</v>
      </c>
      <c r="C64" s="23">
        <v>8.5156068844221178</v>
      </c>
      <c r="D64" s="1">
        <f t="shared" si="3"/>
        <v>8.8632469088766523</v>
      </c>
      <c r="E64" s="1">
        <f t="shared" si="0"/>
        <v>9.2083704114560252</v>
      </c>
      <c r="F64" s="1">
        <f t="shared" si="1"/>
        <v>9.2083704114560252</v>
      </c>
      <c r="K64" s="1">
        <f t="shared" si="4"/>
        <v>581.58922880579678</v>
      </c>
      <c r="L64" s="1">
        <f t="shared" si="2"/>
        <v>581.58922880579678</v>
      </c>
    </row>
    <row r="65" spans="1:12" ht="15" x14ac:dyDescent="0.2">
      <c r="A65" s="21">
        <v>-37</v>
      </c>
      <c r="B65" s="22">
        <v>90.26</v>
      </c>
      <c r="C65" s="23">
        <v>8.8676822110552802</v>
      </c>
      <c r="D65" s="1">
        <f t="shared" si="3"/>
        <v>9.2083704114560252</v>
      </c>
      <c r="E65" s="1">
        <f t="shared" si="0"/>
        <v>9.5690313034666339</v>
      </c>
      <c r="F65" s="1">
        <f t="shared" si="1"/>
        <v>9.5690313034666339</v>
      </c>
      <c r="K65" s="1">
        <f t="shared" si="4"/>
        <v>587.25661244950174</v>
      </c>
      <c r="L65" s="1">
        <f t="shared" si="2"/>
        <v>587.25661244950174</v>
      </c>
    </row>
    <row r="66" spans="1:12" ht="15" x14ac:dyDescent="0.2">
      <c r="A66" s="21">
        <v>-36</v>
      </c>
      <c r="B66" s="22">
        <v>87.69</v>
      </c>
      <c r="C66" s="23">
        <v>9.1369767336683463</v>
      </c>
      <c r="D66" s="1">
        <f t="shared" si="3"/>
        <v>9.5690313034666339</v>
      </c>
      <c r="E66" s="1">
        <f t="shared" si="0"/>
        <v>9.9474170810018236</v>
      </c>
      <c r="F66" s="1">
        <f t="shared" si="1"/>
        <v>9.9474170810018236</v>
      </c>
      <c r="K66" s="1">
        <f t="shared" si="4"/>
        <v>593.0960188515304</v>
      </c>
      <c r="L66" s="1">
        <f t="shared" si="2"/>
        <v>593.0960188515304</v>
      </c>
    </row>
    <row r="67" spans="1:12" ht="15" x14ac:dyDescent="0.2">
      <c r="A67" s="21">
        <v>-35</v>
      </c>
      <c r="B67" s="22">
        <v>85.17</v>
      </c>
      <c r="C67" s="23">
        <v>9.5455264824120576</v>
      </c>
      <c r="D67" s="1">
        <f t="shared" si="3"/>
        <v>9.9474170810018236</v>
      </c>
      <c r="E67" s="1">
        <f t="shared" ref="E67:E130" si="5">D67*(B67/B68)^$I$3</f>
        <v>10.3428303417896</v>
      </c>
      <c r="F67" s="1">
        <f t="shared" ref="F67:F97" si="6">E67</f>
        <v>10.3428303417896</v>
      </c>
      <c r="K67" s="1">
        <f t="shared" si="4"/>
        <v>598.95012399070345</v>
      </c>
      <c r="L67" s="1">
        <f t="shared" ref="L67:L97" si="7">K67</f>
        <v>598.95012399070345</v>
      </c>
    </row>
    <row r="68" spans="1:12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8">E67</f>
        <v>10.3428303417896</v>
      </c>
      <c r="E68" s="1">
        <f t="shared" si="5"/>
        <v>10.755929972671769</v>
      </c>
      <c r="F68" s="1">
        <f t="shared" si="6"/>
        <v>10.755929972671769</v>
      </c>
      <c r="K68" s="1">
        <f t="shared" ref="K68:K131" si="9">1/(E67*B67/(K67*(B68)*E68))</f>
        <v>604.88191219271948</v>
      </c>
      <c r="L68" s="1">
        <f t="shared" si="7"/>
        <v>604.88191219271948</v>
      </c>
    </row>
    <row r="69" spans="1:12" ht="15" x14ac:dyDescent="0.2">
      <c r="A69" s="21">
        <v>-33</v>
      </c>
      <c r="B69" s="22">
        <v>80.31</v>
      </c>
      <c r="C69" s="23">
        <v>10.250324723618084</v>
      </c>
      <c r="D69" s="1">
        <f t="shared" si="8"/>
        <v>10.755929972671769</v>
      </c>
      <c r="E69" s="1">
        <f t="shared" si="5"/>
        <v>11.189277224332763</v>
      </c>
      <c r="F69" s="1">
        <f t="shared" si="6"/>
        <v>11.189277224332763</v>
      </c>
      <c r="K69" s="1">
        <f t="shared" si="9"/>
        <v>610.9930511501251</v>
      </c>
      <c r="L69" s="1">
        <f t="shared" si="7"/>
        <v>610.9930511501251</v>
      </c>
    </row>
    <row r="70" spans="1:12" ht="15" x14ac:dyDescent="0.2">
      <c r="A70" s="21">
        <v>-32</v>
      </c>
      <c r="B70" s="22">
        <v>77.959999999999994</v>
      </c>
      <c r="C70" s="23">
        <v>10.577285025125622</v>
      </c>
      <c r="D70" s="1">
        <f t="shared" si="8"/>
        <v>11.189277224332763</v>
      </c>
      <c r="E70" s="1">
        <f t="shared" si="5"/>
        <v>11.641876887741308</v>
      </c>
      <c r="F70" s="1">
        <f t="shared" si="6"/>
        <v>11.641876887741308</v>
      </c>
      <c r="K70" s="1">
        <f t="shared" si="9"/>
        <v>617.1055380262776</v>
      </c>
      <c r="L70" s="1">
        <f t="shared" si="7"/>
        <v>617.1055380262776</v>
      </c>
    </row>
    <row r="71" spans="1:12" ht="15" x14ac:dyDescent="0.2">
      <c r="A71" s="21">
        <v>-31</v>
      </c>
      <c r="B71" s="22">
        <v>75.67</v>
      </c>
      <c r="C71" s="23">
        <v>11.052092311557779</v>
      </c>
      <c r="D71" s="1">
        <f t="shared" si="8"/>
        <v>11.641876887741308</v>
      </c>
      <c r="E71" s="1">
        <f t="shared" si="5"/>
        <v>12.112184408009965</v>
      </c>
      <c r="F71" s="1">
        <f t="shared" si="6"/>
        <v>12.112184408009965</v>
      </c>
      <c r="K71" s="1">
        <f t="shared" si="9"/>
        <v>623.17614369336013</v>
      </c>
      <c r="L71" s="1">
        <f t="shared" si="7"/>
        <v>623.17614369336013</v>
      </c>
    </row>
    <row r="72" spans="1:12" ht="15" x14ac:dyDescent="0.2">
      <c r="A72" s="21">
        <v>-30</v>
      </c>
      <c r="B72" s="22">
        <v>73.45</v>
      </c>
      <c r="C72" s="23">
        <v>11.384573718592971</v>
      </c>
      <c r="D72" s="1">
        <f t="shared" si="8"/>
        <v>12.112184408009965</v>
      </c>
      <c r="E72" s="1">
        <f t="shared" si="5"/>
        <v>12.602697466322438</v>
      </c>
      <c r="F72" s="1">
        <f t="shared" si="6"/>
        <v>12.602697466322438</v>
      </c>
      <c r="K72" s="1">
        <f t="shared" si="9"/>
        <v>629.39012141236674</v>
      </c>
      <c r="L72" s="1">
        <f t="shared" si="7"/>
        <v>629.39012141236674</v>
      </c>
    </row>
    <row r="73" spans="1:12" ht="15" x14ac:dyDescent="0.2">
      <c r="A73" s="21">
        <v>-29</v>
      </c>
      <c r="B73" s="22">
        <v>71.290000000000006</v>
      </c>
      <c r="C73" s="23">
        <v>11.896761909547731</v>
      </c>
      <c r="D73" s="1">
        <f t="shared" si="8"/>
        <v>12.602697466322438</v>
      </c>
      <c r="E73" s="1">
        <f t="shared" si="5"/>
        <v>13.113962541026572</v>
      </c>
      <c r="F73" s="1">
        <f t="shared" si="6"/>
        <v>13.113962541026572</v>
      </c>
      <c r="K73" s="1">
        <f t="shared" si="9"/>
        <v>635.66333870091194</v>
      </c>
      <c r="L73" s="1">
        <f t="shared" si="7"/>
        <v>635.66333870091194</v>
      </c>
    </row>
    <row r="74" spans="1:12" ht="15" x14ac:dyDescent="0.2">
      <c r="A74" s="21">
        <v>-28</v>
      </c>
      <c r="B74" s="22">
        <v>69.19</v>
      </c>
      <c r="C74" s="23">
        <v>12.27463904522612</v>
      </c>
      <c r="D74" s="1">
        <f t="shared" si="8"/>
        <v>13.113962541026572</v>
      </c>
      <c r="E74" s="1">
        <f t="shared" si="5"/>
        <v>13.646471291215532</v>
      </c>
      <c r="F74" s="1">
        <f t="shared" si="6"/>
        <v>13.646471291215532</v>
      </c>
      <c r="K74" s="1">
        <f t="shared" si="9"/>
        <v>641.99006547066324</v>
      </c>
      <c r="L74" s="1">
        <f t="shared" si="7"/>
        <v>641.99006547066324</v>
      </c>
    </row>
    <row r="75" spans="1:12" ht="15" x14ac:dyDescent="0.2">
      <c r="A75" s="21">
        <v>-27</v>
      </c>
      <c r="B75" s="22">
        <v>67.150000000000006</v>
      </c>
      <c r="C75" s="23">
        <v>12.815663668341706</v>
      </c>
      <c r="D75" s="1">
        <f t="shared" si="8"/>
        <v>13.646471291215532</v>
      </c>
      <c r="E75" s="1">
        <f t="shared" si="5"/>
        <v>14.197748371699394</v>
      </c>
      <c r="F75" s="1">
        <f t="shared" si="6"/>
        <v>14.197748371699394</v>
      </c>
      <c r="K75" s="1">
        <f t="shared" si="9"/>
        <v>648.23145783874463</v>
      </c>
      <c r="L75" s="1">
        <f t="shared" si="7"/>
        <v>648.23145783874463</v>
      </c>
    </row>
    <row r="76" spans="1:12" ht="15" x14ac:dyDescent="0.2">
      <c r="A76" s="21">
        <v>-26</v>
      </c>
      <c r="B76" s="22">
        <v>65.180000000000007</v>
      </c>
      <c r="C76" s="23">
        <v>13.227259396984929</v>
      </c>
      <c r="D76" s="1">
        <f t="shared" si="8"/>
        <v>14.197748371699394</v>
      </c>
      <c r="E76" s="1">
        <f t="shared" si="5"/>
        <v>14.767506230341406</v>
      </c>
      <c r="F76" s="1">
        <f t="shared" si="6"/>
        <v>14.767506230341406</v>
      </c>
      <c r="K76" s="1">
        <f t="shared" si="9"/>
        <v>654.46455397441935</v>
      </c>
      <c r="L76" s="1">
        <f t="shared" si="7"/>
        <v>654.46455397441935</v>
      </c>
    </row>
    <row r="77" spans="1:12" ht="15" x14ac:dyDescent="0.2">
      <c r="A77" s="21">
        <v>-25</v>
      </c>
      <c r="B77" s="22">
        <v>63.28</v>
      </c>
      <c r="C77" s="23">
        <v>13.795293065326625</v>
      </c>
      <c r="D77" s="1">
        <f t="shared" si="8"/>
        <v>14.767506230341406</v>
      </c>
      <c r="E77" s="1">
        <f t="shared" si="5"/>
        <v>15.35859410855052</v>
      </c>
      <c r="F77" s="1">
        <f t="shared" si="6"/>
        <v>15.35859410855052</v>
      </c>
      <c r="K77" s="1">
        <f t="shared" si="9"/>
        <v>660.81903551689516</v>
      </c>
      <c r="L77" s="1">
        <f t="shared" si="7"/>
        <v>660.81903551689516</v>
      </c>
    </row>
    <row r="78" spans="1:12" ht="15" x14ac:dyDescent="0.2">
      <c r="A78" s="21">
        <v>-24</v>
      </c>
      <c r="B78" s="22">
        <v>61.44</v>
      </c>
      <c r="C78" s="23">
        <v>14.235720954773868</v>
      </c>
      <c r="D78" s="1">
        <f t="shared" si="8"/>
        <v>15.35859410855052</v>
      </c>
      <c r="E78" s="1">
        <f t="shared" si="5"/>
        <v>15.967467400814385</v>
      </c>
      <c r="F78" s="1">
        <f t="shared" si="6"/>
        <v>15.967467400814385</v>
      </c>
      <c r="K78" s="1">
        <f t="shared" si="9"/>
        <v>667.03996700191328</v>
      </c>
      <c r="L78" s="1">
        <f t="shared" si="7"/>
        <v>667.03996700191328</v>
      </c>
    </row>
    <row r="79" spans="1:12" ht="15" x14ac:dyDescent="0.2">
      <c r="A79" s="21">
        <v>-23</v>
      </c>
      <c r="B79" s="22">
        <v>59.67</v>
      </c>
      <c r="C79" s="23">
        <v>14.841786281407034</v>
      </c>
      <c r="D79" s="1">
        <f t="shared" si="8"/>
        <v>15.967467400814385</v>
      </c>
      <c r="E79" s="1">
        <f t="shared" si="5"/>
        <v>16.593239398849029</v>
      </c>
      <c r="F79" s="1">
        <f t="shared" si="6"/>
        <v>16.593239398849029</v>
      </c>
      <c r="K79" s="1">
        <f t="shared" si="9"/>
        <v>673.21196789481087</v>
      </c>
      <c r="L79" s="1">
        <f t="shared" si="7"/>
        <v>673.21196789481087</v>
      </c>
    </row>
    <row r="80" spans="1:12" ht="15" x14ac:dyDescent="0.2">
      <c r="A80" s="21">
        <v>-22</v>
      </c>
      <c r="B80" s="22">
        <v>57.97</v>
      </c>
      <c r="C80" s="23">
        <v>15.27055713567839</v>
      </c>
      <c r="D80" s="1">
        <f t="shared" si="8"/>
        <v>16.593239398849029</v>
      </c>
      <c r="E80" s="1">
        <f t="shared" si="5"/>
        <v>17.234757130756179</v>
      </c>
      <c r="F80" s="1">
        <f t="shared" si="6"/>
        <v>17.234757130756179</v>
      </c>
      <c r="K80" s="1">
        <f t="shared" si="9"/>
        <v>679.31793264406474</v>
      </c>
      <c r="L80" s="1">
        <f t="shared" si="7"/>
        <v>679.31793264406474</v>
      </c>
    </row>
    <row r="81" spans="1:12" ht="15" x14ac:dyDescent="0.2">
      <c r="A81" s="21">
        <v>-21</v>
      </c>
      <c r="B81" s="22">
        <v>56.34</v>
      </c>
      <c r="C81" s="23">
        <v>15.963645075376878</v>
      </c>
      <c r="D81" s="1">
        <f t="shared" si="8"/>
        <v>17.234757130756179</v>
      </c>
      <c r="E81" s="1">
        <f t="shared" si="5"/>
        <v>17.890573864489539</v>
      </c>
      <c r="F81" s="1">
        <f t="shared" si="6"/>
        <v>17.890573864489539</v>
      </c>
      <c r="K81" s="1">
        <f t="shared" si="9"/>
        <v>685.33943961520356</v>
      </c>
      <c r="L81" s="1">
        <f t="shared" si="7"/>
        <v>685.33943961520356</v>
      </c>
    </row>
    <row r="82" spans="1:12" ht="15" x14ac:dyDescent="0.2">
      <c r="A82" s="21">
        <v>-20</v>
      </c>
      <c r="B82" s="22">
        <v>54.78</v>
      </c>
      <c r="C82" s="23">
        <v>16.413139296482413</v>
      </c>
      <c r="D82" s="1">
        <f t="shared" si="8"/>
        <v>17.890573864489539</v>
      </c>
      <c r="E82" s="1">
        <f t="shared" si="5"/>
        <v>18.558922601873174</v>
      </c>
      <c r="F82" s="1">
        <f t="shared" si="6"/>
        <v>18.558922601873174</v>
      </c>
      <c r="K82" s="1">
        <f t="shared" si="9"/>
        <v>691.25677301935377</v>
      </c>
      <c r="L82" s="1">
        <f t="shared" si="7"/>
        <v>691.25677301935377</v>
      </c>
    </row>
    <row r="83" spans="1:12" ht="15" x14ac:dyDescent="0.2">
      <c r="A83" s="21">
        <v>-19</v>
      </c>
      <c r="B83" s="22">
        <v>53.29</v>
      </c>
      <c r="C83" s="23">
        <v>17.100526984924631</v>
      </c>
      <c r="D83" s="1">
        <f t="shared" si="8"/>
        <v>18.558922601873174</v>
      </c>
      <c r="E83" s="1">
        <f t="shared" si="5"/>
        <v>19.23769161813993</v>
      </c>
      <c r="F83" s="1">
        <f t="shared" si="6"/>
        <v>19.23769161813993</v>
      </c>
      <c r="K83" s="1">
        <f t="shared" si="9"/>
        <v>697.04897035352178</v>
      </c>
      <c r="L83" s="1">
        <f t="shared" si="7"/>
        <v>697.04897035352178</v>
      </c>
    </row>
    <row r="84" spans="1:12" ht="15" x14ac:dyDescent="0.2">
      <c r="A84" s="21">
        <v>-18</v>
      </c>
      <c r="B84" s="22">
        <v>51.87</v>
      </c>
      <c r="C84" s="23">
        <v>17.553775728643224</v>
      </c>
      <c r="D84" s="1">
        <f t="shared" si="8"/>
        <v>19.23769161813993</v>
      </c>
      <c r="E84" s="1">
        <f t="shared" si="5"/>
        <v>19.919159163971578</v>
      </c>
      <c r="F84" s="1">
        <f t="shared" si="6"/>
        <v>19.919159163971578</v>
      </c>
      <c r="K84" s="1">
        <f t="shared" si="9"/>
        <v>702.5089490254885</v>
      </c>
      <c r="L84" s="1">
        <f t="shared" si="7"/>
        <v>702.5089490254885</v>
      </c>
    </row>
    <row r="85" spans="1:12" ht="15" x14ac:dyDescent="0.2">
      <c r="A85" s="21">
        <v>-17</v>
      </c>
      <c r="B85" s="22">
        <v>50.53</v>
      </c>
      <c r="C85" s="23">
        <v>18.250398844221117</v>
      </c>
      <c r="D85" s="1">
        <f t="shared" si="8"/>
        <v>19.919159163971578</v>
      </c>
      <c r="E85" s="1">
        <f t="shared" si="5"/>
        <v>20.605065837695207</v>
      </c>
      <c r="F85" s="1">
        <f t="shared" si="6"/>
        <v>20.605065837695207</v>
      </c>
      <c r="K85" s="1">
        <f t="shared" si="9"/>
        <v>707.92608624638126</v>
      </c>
      <c r="L85" s="1">
        <f t="shared" si="7"/>
        <v>707.92608624638126</v>
      </c>
    </row>
    <row r="86" spans="1:12" ht="15" x14ac:dyDescent="0.2">
      <c r="A86" s="21">
        <v>-16</v>
      </c>
      <c r="B86" s="22">
        <v>49.26</v>
      </c>
      <c r="C86" s="23">
        <v>18.695341055276383</v>
      </c>
      <c r="D86" s="1">
        <f t="shared" si="8"/>
        <v>20.605065837695207</v>
      </c>
      <c r="E86" s="1">
        <f t="shared" si="5"/>
        <v>21.292132451025285</v>
      </c>
      <c r="F86" s="1">
        <f t="shared" si="6"/>
        <v>21.292132451025285</v>
      </c>
      <c r="K86" s="1">
        <f t="shared" si="9"/>
        <v>713.14555186678956</v>
      </c>
      <c r="L86" s="1">
        <f t="shared" si="7"/>
        <v>713.14555186678956</v>
      </c>
    </row>
    <row r="87" spans="1:12" ht="15" x14ac:dyDescent="0.2">
      <c r="A87" s="21">
        <v>-15</v>
      </c>
      <c r="B87" s="22">
        <v>48.06</v>
      </c>
      <c r="C87" s="23">
        <v>19.39520035175881</v>
      </c>
      <c r="D87" s="1">
        <f t="shared" si="8"/>
        <v>21.292132451025285</v>
      </c>
      <c r="E87" s="1">
        <f t="shared" si="5"/>
        <v>21.976692493575353</v>
      </c>
      <c r="F87" s="1">
        <f t="shared" si="6"/>
        <v>21.976692493575353</v>
      </c>
      <c r="K87" s="1">
        <f t="shared" si="9"/>
        <v>718.14263185608922</v>
      </c>
      <c r="L87" s="1">
        <f t="shared" si="7"/>
        <v>718.14263185608922</v>
      </c>
    </row>
    <row r="88" spans="1:12" ht="15" x14ac:dyDescent="0.2">
      <c r="A88" s="21">
        <v>-14</v>
      </c>
      <c r="B88" s="22">
        <v>46.93</v>
      </c>
      <c r="C88" s="23">
        <v>19.802946582914586</v>
      </c>
      <c r="D88" s="1">
        <f t="shared" si="8"/>
        <v>21.976692493575353</v>
      </c>
      <c r="E88" s="1">
        <f t="shared" si="5"/>
        <v>22.641570708551608</v>
      </c>
      <c r="F88" s="1">
        <f t="shared" si="6"/>
        <v>22.641570708551608</v>
      </c>
      <c r="K88" s="1">
        <f t="shared" si="9"/>
        <v>722.47315911972544</v>
      </c>
      <c r="L88" s="1">
        <f t="shared" si="7"/>
        <v>722.47315911972544</v>
      </c>
    </row>
    <row r="89" spans="1:12" ht="15" x14ac:dyDescent="0.2">
      <c r="A89" s="21">
        <v>-13</v>
      </c>
      <c r="B89" s="22">
        <v>45.89</v>
      </c>
      <c r="C89" s="23">
        <v>20.525886281407047</v>
      </c>
      <c r="D89" s="1">
        <f t="shared" si="8"/>
        <v>22.641570708551608</v>
      </c>
      <c r="E89" s="1">
        <f t="shared" si="5"/>
        <v>23.30103999264713</v>
      </c>
      <c r="F89" s="1">
        <f t="shared" si="6"/>
        <v>23.30103999264713</v>
      </c>
      <c r="K89" s="1">
        <f t="shared" si="9"/>
        <v>727.03944539620272</v>
      </c>
      <c r="L89" s="1">
        <f t="shared" si="7"/>
        <v>727.03944539620272</v>
      </c>
    </row>
    <row r="90" spans="1:12" ht="15" x14ac:dyDescent="0.2">
      <c r="A90" s="21">
        <v>-12</v>
      </c>
      <c r="B90" s="22">
        <v>44.91</v>
      </c>
      <c r="C90" s="23">
        <v>20.946019447236182</v>
      </c>
      <c r="D90" s="1">
        <f t="shared" si="8"/>
        <v>23.30103999264713</v>
      </c>
      <c r="E90" s="1">
        <f t="shared" si="5"/>
        <v>23.929686977656079</v>
      </c>
      <c r="F90" s="1">
        <f t="shared" si="6"/>
        <v>23.929686977656079</v>
      </c>
      <c r="K90" s="1">
        <f t="shared" si="9"/>
        <v>730.70938250804761</v>
      </c>
      <c r="L90" s="1">
        <f t="shared" si="7"/>
        <v>730.70938250804761</v>
      </c>
    </row>
    <row r="91" spans="1:12" ht="15" x14ac:dyDescent="0.2">
      <c r="A91" s="21">
        <v>-11</v>
      </c>
      <c r="B91" s="22">
        <v>44.02</v>
      </c>
      <c r="C91" s="23">
        <v>21.590476733668332</v>
      </c>
      <c r="D91" s="1">
        <f t="shared" si="8"/>
        <v>23.929686977656079</v>
      </c>
      <c r="E91" s="1">
        <f t="shared" si="5"/>
        <v>24.535684881295388</v>
      </c>
      <c r="F91" s="1">
        <f t="shared" si="6"/>
        <v>24.535684881295388</v>
      </c>
      <c r="K91" s="1">
        <f t="shared" si="9"/>
        <v>734.36646172637916</v>
      </c>
      <c r="L91" s="1">
        <f t="shared" si="7"/>
        <v>734.36646172637916</v>
      </c>
    </row>
    <row r="92" spans="1:12" ht="15" x14ac:dyDescent="0.2">
      <c r="A92" s="21">
        <v>-10</v>
      </c>
      <c r="B92" s="22">
        <v>43.2</v>
      </c>
      <c r="C92" s="23">
        <v>22.002858643216065</v>
      </c>
      <c r="D92" s="1">
        <f t="shared" si="8"/>
        <v>24.535684881295388</v>
      </c>
      <c r="E92" s="1">
        <f t="shared" si="5"/>
        <v>25.113904284740752</v>
      </c>
      <c r="F92" s="1">
        <f t="shared" si="6"/>
        <v>25.113904284740752</v>
      </c>
      <c r="K92" s="1">
        <f t="shared" si="9"/>
        <v>737.67079994532799</v>
      </c>
      <c r="L92" s="1">
        <f t="shared" si="7"/>
        <v>737.67079994532799</v>
      </c>
    </row>
    <row r="93" spans="1:12" ht="15" x14ac:dyDescent="0.2">
      <c r="A93" s="21">
        <v>-9</v>
      </c>
      <c r="B93" s="22">
        <v>42.45</v>
      </c>
      <c r="C93" s="23">
        <v>22.629270703517605</v>
      </c>
      <c r="D93" s="1">
        <f t="shared" si="8"/>
        <v>25.113904284740752</v>
      </c>
      <c r="E93" s="1">
        <f t="shared" si="5"/>
        <v>25.64279231089963</v>
      </c>
      <c r="F93" s="1">
        <f t="shared" si="6"/>
        <v>25.64279231089963</v>
      </c>
      <c r="K93" s="1">
        <f t="shared" si="9"/>
        <v>740.12933971915493</v>
      </c>
      <c r="L93" s="1">
        <f t="shared" si="7"/>
        <v>740.12933971915493</v>
      </c>
    </row>
    <row r="94" spans="1:12" ht="15" x14ac:dyDescent="0.2">
      <c r="A94" s="21">
        <v>-8</v>
      </c>
      <c r="B94" s="22">
        <v>41.79</v>
      </c>
      <c r="C94" s="23">
        <v>23.000207889447253</v>
      </c>
      <c r="D94" s="1">
        <f t="shared" si="8"/>
        <v>25.64279231089963</v>
      </c>
      <c r="E94" s="1">
        <f t="shared" si="5"/>
        <v>26.132338264318346</v>
      </c>
      <c r="F94" s="1">
        <f t="shared" si="6"/>
        <v>26.132338264318346</v>
      </c>
      <c r="J94" s="6"/>
      <c r="K94" s="1">
        <f t="shared" si="9"/>
        <v>742.53213468017509</v>
      </c>
      <c r="L94" s="1">
        <f t="shared" si="7"/>
        <v>742.53213468017509</v>
      </c>
    </row>
    <row r="95" spans="1:12" ht="15" x14ac:dyDescent="0.2">
      <c r="A95" s="21">
        <v>-7</v>
      </c>
      <c r="B95" s="22">
        <v>41.2</v>
      </c>
      <c r="C95" s="23">
        <v>23.628413919597978</v>
      </c>
      <c r="D95" s="1">
        <f t="shared" si="8"/>
        <v>26.132338264318346</v>
      </c>
      <c r="E95" s="1">
        <f t="shared" si="5"/>
        <v>26.568861261990421</v>
      </c>
      <c r="F95" s="1">
        <f t="shared" si="6"/>
        <v>26.568861261990421</v>
      </c>
      <c r="K95" s="1">
        <f t="shared" si="9"/>
        <v>744.27729084195812</v>
      </c>
      <c r="L95" s="1">
        <f t="shared" si="7"/>
        <v>744.27729084195812</v>
      </c>
    </row>
    <row r="96" spans="1:12" ht="15" x14ac:dyDescent="0.2">
      <c r="A96" s="21">
        <v>-6</v>
      </c>
      <c r="B96" s="22">
        <v>40.69</v>
      </c>
      <c r="C96" s="23">
        <v>24.100848592964834</v>
      </c>
      <c r="D96" s="1">
        <f t="shared" si="8"/>
        <v>26.568861261990421</v>
      </c>
      <c r="E96" s="1">
        <f t="shared" si="5"/>
        <v>26.946939895040678</v>
      </c>
      <c r="F96" s="1">
        <f t="shared" si="6"/>
        <v>26.946939895040678</v>
      </c>
      <c r="K96" s="1">
        <f t="shared" si="9"/>
        <v>745.52421586680418</v>
      </c>
      <c r="L96" s="1">
        <f t="shared" si="7"/>
        <v>745.52421586680418</v>
      </c>
    </row>
    <row r="97" spans="1:12" ht="15" x14ac:dyDescent="0.2">
      <c r="A97" s="21">
        <v>-5</v>
      </c>
      <c r="B97" s="22">
        <v>40.26</v>
      </c>
      <c r="C97" s="23">
        <v>25.026439045226141</v>
      </c>
      <c r="D97" s="1">
        <f t="shared" si="8"/>
        <v>26.946939895040678</v>
      </c>
      <c r="E97" s="1">
        <f t="shared" si="5"/>
        <v>27.270783605346541</v>
      </c>
      <c r="F97" s="7">
        <f t="shared" si="6"/>
        <v>27.270783605346541</v>
      </c>
      <c r="G97" s="8" t="s">
        <v>26</v>
      </c>
      <c r="H97" s="3" t="s">
        <v>27</v>
      </c>
      <c r="I97" s="3" t="s">
        <v>28</v>
      </c>
      <c r="J97" s="3" t="s">
        <v>29</v>
      </c>
      <c r="K97" s="1">
        <f t="shared" si="9"/>
        <v>746.51063450185461</v>
      </c>
      <c r="L97" s="1">
        <f t="shared" si="7"/>
        <v>746.51063450185461</v>
      </c>
    </row>
    <row r="98" spans="1:12" ht="15" x14ac:dyDescent="0.2">
      <c r="A98" s="21">
        <v>-4</v>
      </c>
      <c r="B98" s="22">
        <v>39.9</v>
      </c>
      <c r="C98" s="23">
        <v>25.764966683417075</v>
      </c>
      <c r="D98" s="1">
        <f t="shared" si="8"/>
        <v>27.270783605346541</v>
      </c>
      <c r="E98" s="1">
        <f t="shared" si="5"/>
        <v>27.518170191400717</v>
      </c>
      <c r="F98" s="1">
        <f>(L98*F97*B97)/(L97*B98)</f>
        <v>27.563914380180989</v>
      </c>
      <c r="G98" s="1">
        <f t="shared" ref="G98:G129" si="10">1-EXP(-I$5*((A98-A$97)/I$7)^(I$6+1))</f>
        <v>7.8121948321685508E-5</v>
      </c>
      <c r="H98" s="1">
        <f>G99-G98</f>
        <v>5.4668277986202884E-4</v>
      </c>
      <c r="I98" s="4">
        <f>I$15*H98*(I$16*I$12)*I$13</f>
        <v>0.61012774305822715</v>
      </c>
      <c r="J98" s="1">
        <f>I98/((I$12+I$10)*1000)</f>
        <v>1.2410047308460328</v>
      </c>
      <c r="K98" s="1">
        <f t="shared" si="9"/>
        <v>746.54683583506574</v>
      </c>
      <c r="L98" s="1">
        <f>K98+J98</f>
        <v>747.78784056591178</v>
      </c>
    </row>
    <row r="99" spans="1:12" ht="15" x14ac:dyDescent="0.2">
      <c r="A99" s="21">
        <v>-3</v>
      </c>
      <c r="B99" s="22">
        <v>39.630000000000003</v>
      </c>
      <c r="C99" s="23">
        <v>26.927343567839191</v>
      </c>
      <c r="D99" s="1">
        <f t="shared" si="8"/>
        <v>27.518170191400717</v>
      </c>
      <c r="E99" s="1">
        <f t="shared" si="5"/>
        <v>27.70396660291556</v>
      </c>
      <c r="F99" s="1">
        <f t="shared" ref="F99:F150" si="11">(L99*F98*B98)/(L98*B99)</f>
        <v>27.876589726409762</v>
      </c>
      <c r="G99" s="1">
        <f t="shared" si="10"/>
        <v>6.2480472818371435E-4</v>
      </c>
      <c r="H99" s="1">
        <f t="shared" ref="H99:H149" si="12">G100-G99</f>
        <v>1.4823471038106772E-3</v>
      </c>
      <c r="I99" s="4">
        <f t="shared" ref="I99:I150" si="13">I$15*H99*(I$16*I$12)*I$13</f>
        <v>1.6543800649897271</v>
      </c>
      <c r="J99" s="1">
        <f t="shared" ref="J99:J150" si="14">I99/((I$12+I$10)*1000)</f>
        <v>3.3650223426632198</v>
      </c>
      <c r="K99" s="1">
        <f t="shared" si="9"/>
        <v>746.50142043697133</v>
      </c>
      <c r="L99" s="1">
        <f>L98+J99</f>
        <v>751.152862908575</v>
      </c>
    </row>
    <row r="100" spans="1:12" ht="15" x14ac:dyDescent="0.2">
      <c r="A100" s="21">
        <v>-2</v>
      </c>
      <c r="B100" s="22">
        <v>39.43</v>
      </c>
      <c r="C100" s="23">
        <v>28.127758140703527</v>
      </c>
      <c r="D100" s="1">
        <f t="shared" si="8"/>
        <v>27.70396660291556</v>
      </c>
      <c r="E100" s="1">
        <f t="shared" si="5"/>
        <v>27.816502309845639</v>
      </c>
      <c r="F100" s="1">
        <f t="shared" si="11"/>
        <v>28.261878035806912</v>
      </c>
      <c r="G100" s="1">
        <f t="shared" si="10"/>
        <v>2.1071518319943916E-3</v>
      </c>
      <c r="H100" s="1">
        <f t="shared" si="12"/>
        <v>2.8803689753232886E-3</v>
      </c>
      <c r="I100" s="4">
        <f t="shared" si="13"/>
        <v>3.2146485801737992</v>
      </c>
      <c r="J100" s="1">
        <f t="shared" si="14"/>
        <v>6.5386210369759272</v>
      </c>
      <c r="K100" s="1">
        <f t="shared" si="9"/>
        <v>745.75110990921189</v>
      </c>
      <c r="L100" s="1">
        <f t="shared" ref="L100:L150" si="15">L99+J100</f>
        <v>757.69148394555089</v>
      </c>
    </row>
    <row r="101" spans="1:12" ht="15" x14ac:dyDescent="0.2">
      <c r="A101" s="21">
        <v>-1</v>
      </c>
      <c r="B101" s="22">
        <v>39.31</v>
      </c>
      <c r="C101" s="23">
        <v>29.753926482412059</v>
      </c>
      <c r="D101" s="1">
        <f t="shared" si="8"/>
        <v>27.816502309845639</v>
      </c>
      <c r="E101" s="1">
        <f t="shared" si="5"/>
        <v>27.854192316939745</v>
      </c>
      <c r="F101" s="1">
        <f t="shared" si="11"/>
        <v>28.749928226030786</v>
      </c>
      <c r="G101" s="1">
        <f t="shared" si="10"/>
        <v>4.9875208073176802E-3</v>
      </c>
      <c r="H101" s="1">
        <f t="shared" si="12"/>
        <v>4.7305753190739486E-3</v>
      </c>
      <c r="I101" s="4">
        <f t="shared" si="13"/>
        <v>5.2795795827371235</v>
      </c>
      <c r="J101" s="1">
        <f t="shared" si="14"/>
        <v>10.738707284827745</v>
      </c>
      <c r="K101" s="1">
        <f t="shared" si="9"/>
        <v>744.48889612510811</v>
      </c>
      <c r="L101" s="1">
        <f t="shared" si="15"/>
        <v>768.43019123037868</v>
      </c>
    </row>
    <row r="102" spans="1:12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8"/>
        <v>27.854192316939745</v>
      </c>
      <c r="E102" s="1">
        <f t="shared" si="5"/>
        <v>27.816502309845642</v>
      </c>
      <c r="F102" s="1">
        <f t="shared" si="11"/>
        <v>29.375643211452225</v>
      </c>
      <c r="G102" s="1">
        <f t="shared" si="10"/>
        <v>9.7180961263916288E-3</v>
      </c>
      <c r="H102" s="1">
        <f t="shared" si="12"/>
        <v>7.0153185969893395E-3</v>
      </c>
      <c r="I102" s="4">
        <f t="shared" si="13"/>
        <v>7.8294774594798042</v>
      </c>
      <c r="J102" s="1">
        <f t="shared" si="14"/>
        <v>15.925220050745235</v>
      </c>
      <c r="K102" s="1">
        <f t="shared" si="9"/>
        <v>742.72498316344809</v>
      </c>
      <c r="L102" s="1">
        <f t="shared" si="15"/>
        <v>784.35541128112391</v>
      </c>
    </row>
    <row r="103" spans="1:12" ht="15" x14ac:dyDescent="0.2">
      <c r="A103" s="21">
        <v>1</v>
      </c>
      <c r="B103" s="22">
        <v>39.31</v>
      </c>
      <c r="C103" s="23">
        <v>33.82279582914574</v>
      </c>
      <c r="D103" s="1">
        <f t="shared" si="8"/>
        <v>27.816502309845642</v>
      </c>
      <c r="E103" s="1">
        <f t="shared" si="5"/>
        <v>27.703966602915564</v>
      </c>
      <c r="F103" s="1">
        <f t="shared" si="11"/>
        <v>30.170236819942573</v>
      </c>
      <c r="G103" s="1">
        <f t="shared" si="10"/>
        <v>1.6733414723380968E-2</v>
      </c>
      <c r="H103" s="1">
        <f t="shared" si="12"/>
        <v>9.7076096684095559E-3</v>
      </c>
      <c r="I103" s="4">
        <f t="shared" si="13"/>
        <v>10.834220860170054</v>
      </c>
      <c r="J103" s="1">
        <f t="shared" si="14"/>
        <v>22.03689226637686</v>
      </c>
      <c r="K103" s="1">
        <f t="shared" si="9"/>
        <v>740.47365221744496</v>
      </c>
      <c r="L103" s="1">
        <f t="shared" si="15"/>
        <v>806.39230354750077</v>
      </c>
    </row>
    <row r="104" spans="1:12" ht="15" x14ac:dyDescent="0.2">
      <c r="A104" s="21">
        <v>2</v>
      </c>
      <c r="B104" s="22">
        <v>39.43</v>
      </c>
      <c r="C104" s="23">
        <v>36.111107272727274</v>
      </c>
      <c r="D104" s="1">
        <f t="shared" si="8"/>
        <v>27.703966602915564</v>
      </c>
      <c r="E104" s="1">
        <f t="shared" si="5"/>
        <v>27.518170191400717</v>
      </c>
      <c r="F104" s="1">
        <f t="shared" si="11"/>
        <v>31.159656898232992</v>
      </c>
      <c r="G104" s="1">
        <f t="shared" si="10"/>
        <v>2.6441024391790524E-2</v>
      </c>
      <c r="H104" s="1">
        <f t="shared" si="12"/>
        <v>1.2769536455886299E-2</v>
      </c>
      <c r="I104" s="4">
        <f t="shared" si="13"/>
        <v>14.251497842489123</v>
      </c>
      <c r="J104" s="1">
        <f t="shared" si="14"/>
        <v>28.987661101132986</v>
      </c>
      <c r="K104" s="1">
        <f t="shared" si="9"/>
        <v>737.75292573876288</v>
      </c>
      <c r="L104" s="1">
        <f t="shared" si="15"/>
        <v>835.37996464863375</v>
      </c>
    </row>
    <row r="105" spans="1:12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8"/>
        <v>27.518170191400717</v>
      </c>
      <c r="E105" s="1">
        <f t="shared" si="5"/>
        <v>27.270783605346548</v>
      </c>
      <c r="F105" s="1">
        <f t="shared" si="11"/>
        <v>32.363069047366615</v>
      </c>
      <c r="G105" s="1">
        <f t="shared" si="10"/>
        <v>3.9210560847676823E-2</v>
      </c>
      <c r="H105" s="1">
        <f t="shared" si="12"/>
        <v>1.6151090901020071E-2</v>
      </c>
      <c r="I105" s="4">
        <f t="shared" si="13"/>
        <v>18.025496690886516</v>
      </c>
      <c r="J105" s="1">
        <f t="shared" si="14"/>
        <v>36.664005077220096</v>
      </c>
      <c r="K105" s="1">
        <f t="shared" si="9"/>
        <v>734.82902248655</v>
      </c>
      <c r="L105" s="1">
        <f t="shared" si="15"/>
        <v>872.0439697258538</v>
      </c>
    </row>
    <row r="106" spans="1:12" ht="15" x14ac:dyDescent="0.2">
      <c r="A106" s="21">
        <v>4</v>
      </c>
      <c r="B106" s="22">
        <v>39.9</v>
      </c>
      <c r="C106" s="23">
        <v>41.847811818181825</v>
      </c>
      <c r="D106" s="1">
        <f t="shared" si="8"/>
        <v>27.270783605346548</v>
      </c>
      <c r="E106" s="1">
        <f t="shared" si="5"/>
        <v>26.946939895040686</v>
      </c>
      <c r="F106" s="1">
        <f t="shared" si="11"/>
        <v>33.799978539222217</v>
      </c>
      <c r="G106" s="1">
        <f t="shared" si="10"/>
        <v>5.5361651748696894E-2</v>
      </c>
      <c r="H106" s="1">
        <f t="shared" si="12"/>
        <v>1.9789535035098282E-2</v>
      </c>
      <c r="I106" s="4">
        <f t="shared" si="13"/>
        <v>22.086198416901826</v>
      </c>
      <c r="J106" s="1">
        <f t="shared" si="14"/>
        <v>44.923505009611667</v>
      </c>
      <c r="K106" s="1">
        <f t="shared" si="9"/>
        <v>731.04979634026768</v>
      </c>
      <c r="L106" s="1">
        <f t="shared" si="15"/>
        <v>916.96747473546543</v>
      </c>
    </row>
    <row r="107" spans="1:12" ht="15" x14ac:dyDescent="0.2">
      <c r="A107" s="21">
        <v>5</v>
      </c>
      <c r="B107" s="22">
        <v>40.26</v>
      </c>
      <c r="C107" s="23">
        <v>45.19305929292932</v>
      </c>
      <c r="D107" s="1">
        <f t="shared" si="8"/>
        <v>26.946939895040686</v>
      </c>
      <c r="E107" s="1">
        <f t="shared" si="5"/>
        <v>26.568861261990424</v>
      </c>
      <c r="F107" s="1">
        <f t="shared" si="11"/>
        <v>35.455619509331818</v>
      </c>
      <c r="G107" s="1">
        <f t="shared" si="10"/>
        <v>7.5151186783795176E-2</v>
      </c>
      <c r="H107" s="1">
        <f t="shared" si="12"/>
        <v>2.3609434039714494E-2</v>
      </c>
      <c r="I107" s="4">
        <f t="shared" si="13"/>
        <v>26.349413656615535</v>
      </c>
      <c r="J107" s="1">
        <f t="shared" si="14"/>
        <v>53.594919055759547</v>
      </c>
      <c r="K107" s="1">
        <f t="shared" si="9"/>
        <v>727.29620702177749</v>
      </c>
      <c r="L107" s="1">
        <f t="shared" si="15"/>
        <v>970.56239379122496</v>
      </c>
    </row>
    <row r="108" spans="1:12" ht="15" x14ac:dyDescent="0.2">
      <c r="A108" s="21">
        <v>6</v>
      </c>
      <c r="B108" s="22">
        <v>40.69</v>
      </c>
      <c r="C108" s="23">
        <v>48.209051717171718</v>
      </c>
      <c r="D108" s="1">
        <f t="shared" si="8"/>
        <v>26.568861261990424</v>
      </c>
      <c r="E108" s="1">
        <f t="shared" si="5"/>
        <v>26.132338264318349</v>
      </c>
      <c r="F108" s="1">
        <f t="shared" si="11"/>
        <v>37.339272630582265</v>
      </c>
      <c r="G108" s="1">
        <f t="shared" si="10"/>
        <v>9.8760620823509671E-2</v>
      </c>
      <c r="H108" s="1">
        <f t="shared" si="12"/>
        <v>2.7523467488455911E-2</v>
      </c>
      <c r="I108" s="4">
        <f t="shared" si="13"/>
        <v>30.717688060535313</v>
      </c>
      <c r="J108" s="1">
        <f t="shared" si="14"/>
        <v>62.480024285896121</v>
      </c>
      <c r="K108" s="1">
        <f t="shared" si="9"/>
        <v>722.9871395103213</v>
      </c>
      <c r="L108" s="1">
        <f t="shared" si="15"/>
        <v>1033.0424180771211</v>
      </c>
    </row>
    <row r="109" spans="1:12" ht="15" x14ac:dyDescent="0.2">
      <c r="A109" s="21">
        <v>7</v>
      </c>
      <c r="B109" s="22">
        <v>41.2</v>
      </c>
      <c r="C109" s="23">
        <v>51.482758787878765</v>
      </c>
      <c r="D109" s="1">
        <f t="shared" si="8"/>
        <v>26.132338264318349</v>
      </c>
      <c r="E109" s="1">
        <f t="shared" si="5"/>
        <v>25.642792310899633</v>
      </c>
      <c r="F109" s="1">
        <f t="shared" si="11"/>
        <v>39.424346303366022</v>
      </c>
      <c r="G109" s="1">
        <f t="shared" si="10"/>
        <v>0.12628408831196558</v>
      </c>
      <c r="H109" s="1">
        <f t="shared" si="12"/>
        <v>3.1434097876693823E-2</v>
      </c>
      <c r="I109" s="4">
        <f t="shared" si="13"/>
        <v>35.082164463674779</v>
      </c>
      <c r="J109" s="1">
        <f t="shared" si="14"/>
        <v>71.357404351934278</v>
      </c>
      <c r="K109" s="1">
        <f t="shared" si="9"/>
        <v>718.33518955074646</v>
      </c>
      <c r="L109" s="1">
        <f t="shared" si="15"/>
        <v>1104.3998224290553</v>
      </c>
    </row>
    <row r="110" spans="1:12" ht="15" x14ac:dyDescent="0.2">
      <c r="A110" s="21">
        <v>8</v>
      </c>
      <c r="B110" s="22">
        <v>41.79</v>
      </c>
      <c r="C110" s="23">
        <v>54.366190606060627</v>
      </c>
      <c r="D110" s="1">
        <f t="shared" si="8"/>
        <v>25.642792310899633</v>
      </c>
      <c r="E110" s="1">
        <f t="shared" si="5"/>
        <v>25.113904284740752</v>
      </c>
      <c r="F110" s="1">
        <f t="shared" si="11"/>
        <v>41.682815339610457</v>
      </c>
      <c r="G110" s="1">
        <f t="shared" si="10"/>
        <v>0.1577181861886594</v>
      </c>
      <c r="H110" s="1">
        <f t="shared" si="12"/>
        <v>3.5236127673454409E-2</v>
      </c>
      <c r="I110" s="4">
        <f t="shared" si="13"/>
        <v>39.325436694644111</v>
      </c>
      <c r="J110" s="1">
        <f t="shared" si="14"/>
        <v>79.988254158083791</v>
      </c>
      <c r="K110" s="1">
        <f t="shared" si="9"/>
        <v>713.59404466933449</v>
      </c>
      <c r="L110" s="1">
        <f t="shared" si="15"/>
        <v>1184.388076587139</v>
      </c>
    </row>
    <row r="111" spans="1:12" ht="15" x14ac:dyDescent="0.2">
      <c r="A111" s="21">
        <v>9</v>
      </c>
      <c r="B111" s="22">
        <v>42.45</v>
      </c>
      <c r="C111" s="23">
        <v>57.334733535353536</v>
      </c>
      <c r="D111" s="1">
        <f t="shared" si="8"/>
        <v>25.113904284740752</v>
      </c>
      <c r="E111" s="1">
        <f t="shared" si="5"/>
        <v>24.535684881295385</v>
      </c>
      <c r="F111" s="1">
        <f t="shared" si="11"/>
        <v>44.087924232504761</v>
      </c>
      <c r="G111" s="1">
        <f t="shared" si="10"/>
        <v>0.19295431386211381</v>
      </c>
      <c r="H111" s="1">
        <f t="shared" si="12"/>
        <v>3.8820113816632418E-2</v>
      </c>
      <c r="I111" s="4">
        <f t="shared" si="13"/>
        <v>43.325360338189334</v>
      </c>
      <c r="J111" s="1">
        <f t="shared" si="14"/>
        <v>88.124130982470049</v>
      </c>
      <c r="K111" s="1">
        <f t="shared" si="9"/>
        <v>708.17483644445224</v>
      </c>
      <c r="L111" s="1">
        <f t="shared" si="15"/>
        <v>1272.512207569609</v>
      </c>
    </row>
    <row r="112" spans="1:12" ht="15" x14ac:dyDescent="0.2">
      <c r="A112" s="21">
        <v>10</v>
      </c>
      <c r="B112" s="22">
        <v>43.2</v>
      </c>
      <c r="C112" s="23">
        <v>59.675627474747444</v>
      </c>
      <c r="D112" s="1">
        <f t="shared" si="8"/>
        <v>24.535684881295385</v>
      </c>
      <c r="E112" s="1">
        <f t="shared" si="5"/>
        <v>23.929686977656075</v>
      </c>
      <c r="F112" s="1">
        <f t="shared" si="11"/>
        <v>46.574352529206728</v>
      </c>
      <c r="G112" s="1">
        <f t="shared" si="10"/>
        <v>0.23177442767874623</v>
      </c>
      <c r="H112" s="1">
        <f t="shared" si="12"/>
        <v>4.2076535247562941E-2</v>
      </c>
      <c r="I112" s="4">
        <f t="shared" si="13"/>
        <v>46.95970393064988</v>
      </c>
      <c r="J112" s="1">
        <f t="shared" si="14"/>
        <v>95.516415046060118</v>
      </c>
      <c r="K112" s="1">
        <f t="shared" si="9"/>
        <v>702.88678076926408</v>
      </c>
      <c r="L112" s="1">
        <f t="shared" si="15"/>
        <v>1368.0286226156691</v>
      </c>
    </row>
    <row r="113" spans="1:12" ht="15" x14ac:dyDescent="0.2">
      <c r="A113" s="21">
        <v>11</v>
      </c>
      <c r="B113" s="22">
        <v>44.02</v>
      </c>
      <c r="C113" s="23">
        <v>61.943185555555516</v>
      </c>
      <c r="D113" s="1">
        <f t="shared" si="8"/>
        <v>23.929686977656075</v>
      </c>
      <c r="E113" s="1">
        <f t="shared" si="5"/>
        <v>23.301039992647123</v>
      </c>
      <c r="F113" s="1">
        <f t="shared" si="11"/>
        <v>49.112223109494039</v>
      </c>
      <c r="G113" s="1">
        <f t="shared" si="10"/>
        <v>0.27385096292630917</v>
      </c>
      <c r="H113" s="1">
        <f t="shared" si="12"/>
        <v>4.4900530368863656E-2</v>
      </c>
      <c r="I113" s="4">
        <f t="shared" si="13"/>
        <v>50.111436220811825</v>
      </c>
      <c r="J113" s="1">
        <f t="shared" si="14"/>
        <v>101.92706384371346</v>
      </c>
      <c r="K113" s="1">
        <f t="shared" si="9"/>
        <v>697.41286525039936</v>
      </c>
      <c r="L113" s="1">
        <f t="shared" si="15"/>
        <v>1469.9556864593826</v>
      </c>
    </row>
    <row r="114" spans="1:12" ht="15" x14ac:dyDescent="0.2">
      <c r="A114" s="21">
        <v>12</v>
      </c>
      <c r="B114" s="22">
        <v>44.91</v>
      </c>
      <c r="C114" s="23">
        <v>63.455508787878742</v>
      </c>
      <c r="D114" s="1">
        <f t="shared" si="8"/>
        <v>23.301039992647123</v>
      </c>
      <c r="E114" s="1">
        <f t="shared" si="5"/>
        <v>22.641570708551601</v>
      </c>
      <c r="F114" s="1">
        <f t="shared" si="11"/>
        <v>51.647629978017726</v>
      </c>
      <c r="G114" s="1">
        <f t="shared" si="10"/>
        <v>0.31875149329517283</v>
      </c>
      <c r="H114" s="1">
        <f t="shared" si="12"/>
        <v>4.7196944846759625E-2</v>
      </c>
      <c r="I114" s="4">
        <f t="shared" si="13"/>
        <v>52.674359792098471</v>
      </c>
      <c r="J114" s="1">
        <f t="shared" si="14"/>
        <v>107.14007097697538</v>
      </c>
      <c r="K114" s="1">
        <f t="shared" si="9"/>
        <v>691.37586993536866</v>
      </c>
      <c r="L114" s="1">
        <f t="shared" si="15"/>
        <v>1577.0957574363579</v>
      </c>
    </row>
    <row r="115" spans="1:12" ht="15" x14ac:dyDescent="0.2">
      <c r="A115" s="21">
        <v>13</v>
      </c>
      <c r="B115" s="22">
        <v>45.89</v>
      </c>
      <c r="C115" s="23">
        <v>64.916049191919186</v>
      </c>
      <c r="D115" s="1">
        <f t="shared" si="8"/>
        <v>22.641570708551601</v>
      </c>
      <c r="E115" s="1">
        <f t="shared" si="5"/>
        <v>21.976692493575342</v>
      </c>
      <c r="F115" s="1">
        <f t="shared" si="11"/>
        <v>54.101266952015457</v>
      </c>
      <c r="G115" s="1">
        <f t="shared" si="10"/>
        <v>0.36594843814193245</v>
      </c>
      <c r="H115" s="1">
        <f t="shared" si="12"/>
        <v>4.8885365055609031E-2</v>
      </c>
      <c r="I115" s="4">
        <f t="shared" si="13"/>
        <v>54.558728660675555</v>
      </c>
      <c r="J115" s="1">
        <f t="shared" si="14"/>
        <v>110.97289239375199</v>
      </c>
      <c r="K115" s="1">
        <f t="shared" si="9"/>
        <v>685.71713224877055</v>
      </c>
      <c r="L115" s="1">
        <f t="shared" si="15"/>
        <v>1688.06864983011</v>
      </c>
    </row>
    <row r="116" spans="1:12" ht="15" x14ac:dyDescent="0.2">
      <c r="A116" s="21">
        <v>14</v>
      </c>
      <c r="B116" s="22">
        <v>46.93</v>
      </c>
      <c r="C116" s="23">
        <v>65.461642626262602</v>
      </c>
      <c r="D116" s="1">
        <f t="shared" si="8"/>
        <v>21.976692493575342</v>
      </c>
      <c r="E116" s="1">
        <f t="shared" si="5"/>
        <v>21.292132451025275</v>
      </c>
      <c r="F116" s="1">
        <f t="shared" si="11"/>
        <v>56.452645834756034</v>
      </c>
      <c r="G116" s="1">
        <f t="shared" si="10"/>
        <v>0.41483380319754148</v>
      </c>
      <c r="H116" s="1">
        <f t="shared" si="12"/>
        <v>4.9904768283468237E-2</v>
      </c>
      <c r="I116" s="4">
        <f t="shared" si="13"/>
        <v>55.696438158013272</v>
      </c>
      <c r="J116" s="1">
        <f t="shared" si="14"/>
        <v>113.28700265113432</v>
      </c>
      <c r="K116" s="1">
        <f t="shared" si="9"/>
        <v>679.41373830914335</v>
      </c>
      <c r="L116" s="1">
        <f t="shared" si="15"/>
        <v>1801.3556524812443</v>
      </c>
    </row>
    <row r="117" spans="1:12" ht="15" x14ac:dyDescent="0.2">
      <c r="A117" s="21">
        <v>15</v>
      </c>
      <c r="B117" s="22">
        <v>48.06</v>
      </c>
      <c r="C117" s="23">
        <v>66.017172929292911</v>
      </c>
      <c r="D117" s="1">
        <f t="shared" si="8"/>
        <v>21.292132451025275</v>
      </c>
      <c r="E117" s="1">
        <f t="shared" si="5"/>
        <v>20.605065837695197</v>
      </c>
      <c r="F117" s="1">
        <f t="shared" si="11"/>
        <v>58.613857534756534</v>
      </c>
      <c r="G117" s="1">
        <f t="shared" si="10"/>
        <v>0.46473857148100972</v>
      </c>
      <c r="H117" s="1">
        <f t="shared" si="12"/>
        <v>5.0217406444574619E-2</v>
      </c>
      <c r="I117" s="4">
        <f t="shared" si="13"/>
        <v>56.045359365441549</v>
      </c>
      <c r="J117" s="1">
        <f t="shared" si="14"/>
        <v>113.99671119010445</v>
      </c>
      <c r="K117" s="1">
        <f t="shared" si="9"/>
        <v>673.32134781320121</v>
      </c>
      <c r="L117" s="1">
        <f t="shared" si="15"/>
        <v>1915.3523636713487</v>
      </c>
    </row>
    <row r="118" spans="1:12" ht="15" x14ac:dyDescent="0.2">
      <c r="A118" s="21">
        <v>16</v>
      </c>
      <c r="B118" s="22">
        <v>49.26</v>
      </c>
      <c r="C118" s="23">
        <v>65.732920404040399</v>
      </c>
      <c r="D118" s="1">
        <f t="shared" si="8"/>
        <v>20.605065837695197</v>
      </c>
      <c r="E118" s="1">
        <f t="shared" si="5"/>
        <v>19.919159163971567</v>
      </c>
      <c r="F118" s="1">
        <f t="shared" si="11"/>
        <v>60.562045011027585</v>
      </c>
      <c r="G118" s="1">
        <f t="shared" si="10"/>
        <v>0.51495597792558434</v>
      </c>
      <c r="H118" s="1">
        <f t="shared" si="12"/>
        <v>4.98115621506805E-2</v>
      </c>
      <c r="I118" s="4">
        <f t="shared" si="13"/>
        <v>55.592415039795938</v>
      </c>
      <c r="J118" s="1">
        <f t="shared" si="14"/>
        <v>113.07541879300979</v>
      </c>
      <c r="K118" s="1">
        <f t="shared" si="9"/>
        <v>667.16003140535054</v>
      </c>
      <c r="L118" s="1">
        <f t="shared" si="15"/>
        <v>2028.4277824643584</v>
      </c>
    </row>
    <row r="119" spans="1:12" ht="15" x14ac:dyDescent="0.2">
      <c r="A119" s="21">
        <v>17</v>
      </c>
      <c r="B119" s="22">
        <v>50.53</v>
      </c>
      <c r="C119" s="23">
        <v>65.377205757575695</v>
      </c>
      <c r="D119" s="1">
        <f t="shared" si="8"/>
        <v>19.919159163971567</v>
      </c>
      <c r="E119" s="1">
        <f t="shared" si="5"/>
        <v>19.23769161813992</v>
      </c>
      <c r="F119" s="1">
        <f t="shared" si="11"/>
        <v>62.257849796244102</v>
      </c>
      <c r="G119" s="1">
        <f t="shared" si="10"/>
        <v>0.56476754007626484</v>
      </c>
      <c r="H119" s="1">
        <f t="shared" si="12"/>
        <v>4.8702877645219189E-2</v>
      </c>
      <c r="I119" s="4">
        <f t="shared" si="13"/>
        <v>54.355062776292307</v>
      </c>
      <c r="J119" s="1">
        <f t="shared" si="14"/>
        <v>110.55863434876512</v>
      </c>
      <c r="K119" s="1">
        <f t="shared" si="9"/>
        <v>660.9473535740932</v>
      </c>
      <c r="L119" s="1">
        <f t="shared" si="15"/>
        <v>2138.9864168131235</v>
      </c>
    </row>
    <row r="120" spans="1:12" ht="15" x14ac:dyDescent="0.2">
      <c r="A120" s="21">
        <v>18</v>
      </c>
      <c r="B120" s="22">
        <v>51.87</v>
      </c>
      <c r="C120" s="23">
        <v>64.370397676767666</v>
      </c>
      <c r="D120" s="1">
        <f t="shared" si="8"/>
        <v>19.23769161813992</v>
      </c>
      <c r="E120" s="1">
        <f t="shared" si="5"/>
        <v>18.558922601873164</v>
      </c>
      <c r="F120" s="1">
        <f t="shared" si="11"/>
        <v>63.670454103980262</v>
      </c>
      <c r="G120" s="1">
        <f t="shared" si="10"/>
        <v>0.61347041772148403</v>
      </c>
      <c r="H120" s="1">
        <f t="shared" si="12"/>
        <v>4.6934056633576859E-2</v>
      </c>
      <c r="I120" s="4">
        <f t="shared" si="13"/>
        <v>52.380962234878375</v>
      </c>
      <c r="J120" s="1">
        <f t="shared" si="14"/>
        <v>106.54329798857833</v>
      </c>
      <c r="K120" s="1">
        <f t="shared" si="9"/>
        <v>654.53612297396569</v>
      </c>
      <c r="L120" s="1">
        <f t="shared" si="15"/>
        <v>2245.5297148017016</v>
      </c>
    </row>
    <row r="121" spans="1:12" ht="15" x14ac:dyDescent="0.2">
      <c r="A121" s="21">
        <v>19</v>
      </c>
      <c r="B121" s="22">
        <v>53.29</v>
      </c>
      <c r="C121" s="23">
        <v>63.522049191919166</v>
      </c>
      <c r="D121" s="1">
        <f t="shared" si="8"/>
        <v>18.558922601873164</v>
      </c>
      <c r="E121" s="1">
        <f t="shared" si="5"/>
        <v>17.890573864489532</v>
      </c>
      <c r="F121" s="1">
        <f t="shared" si="11"/>
        <v>64.766382716053997</v>
      </c>
      <c r="G121" s="1">
        <f t="shared" si="10"/>
        <v>0.66040447435506089</v>
      </c>
      <c r="H121" s="1">
        <f t="shared" si="12"/>
        <v>4.4572869470496213E-2</v>
      </c>
      <c r="I121" s="4">
        <f t="shared" si="13"/>
        <v>49.745748820781024</v>
      </c>
      <c r="J121" s="1">
        <f t="shared" si="14"/>
        <v>101.18325273429846</v>
      </c>
      <c r="K121" s="1">
        <f t="shared" si="9"/>
        <v>648.23817424732249</v>
      </c>
      <c r="L121" s="1">
        <f t="shared" si="15"/>
        <v>2346.7129675360002</v>
      </c>
    </row>
    <row r="122" spans="1:12" ht="15" x14ac:dyDescent="0.2">
      <c r="A122" s="21">
        <v>20</v>
      </c>
      <c r="B122" s="22">
        <v>54.78</v>
      </c>
      <c r="C122" s="23">
        <v>61.973352222222246</v>
      </c>
      <c r="D122" s="1">
        <f t="shared" si="8"/>
        <v>17.890573864489532</v>
      </c>
      <c r="E122" s="1">
        <f t="shared" si="5"/>
        <v>17.234757130756176</v>
      </c>
      <c r="F122" s="1">
        <f t="shared" si="11"/>
        <v>65.546761057067599</v>
      </c>
      <c r="G122" s="1">
        <f t="shared" si="10"/>
        <v>0.7049773438255571</v>
      </c>
      <c r="H122" s="1">
        <f t="shared" si="12"/>
        <v>4.1708541405052424E-2</v>
      </c>
      <c r="I122" s="4">
        <f t="shared" si="13"/>
        <v>46.549002769279973</v>
      </c>
      <c r="J122" s="1">
        <f t="shared" si="14"/>
        <v>94.681045584462993</v>
      </c>
      <c r="K122" s="1">
        <f t="shared" si="9"/>
        <v>641.93611092361289</v>
      </c>
      <c r="L122" s="1">
        <f t="shared" si="15"/>
        <v>2441.3940131204631</v>
      </c>
    </row>
    <row r="123" spans="1:12" ht="15" x14ac:dyDescent="0.2">
      <c r="A123" s="21">
        <v>21</v>
      </c>
      <c r="B123" s="22">
        <v>56.34</v>
      </c>
      <c r="C123" s="23">
        <v>60.640420404040412</v>
      </c>
      <c r="D123" s="1">
        <f t="shared" si="8"/>
        <v>17.234757130756176</v>
      </c>
      <c r="E123" s="1">
        <f t="shared" si="5"/>
        <v>16.593239398849025</v>
      </c>
      <c r="F123" s="1">
        <f t="shared" si="11"/>
        <v>66.010162964120454</v>
      </c>
      <c r="G123" s="1">
        <f t="shared" si="10"/>
        <v>0.74668588523060953</v>
      </c>
      <c r="H123" s="1">
        <f t="shared" si="12"/>
        <v>3.844675552856136E-2</v>
      </c>
      <c r="I123" s="4">
        <f t="shared" si="13"/>
        <v>42.908672163540103</v>
      </c>
      <c r="J123" s="1">
        <f t="shared" si="14"/>
        <v>87.27658388776608</v>
      </c>
      <c r="K123" s="1">
        <f t="shared" si="9"/>
        <v>635.64206923401389</v>
      </c>
      <c r="L123" s="1">
        <f t="shared" si="15"/>
        <v>2528.6705970082294</v>
      </c>
    </row>
    <row r="124" spans="1:12" ht="15" x14ac:dyDescent="0.2">
      <c r="A124" s="21">
        <v>22</v>
      </c>
      <c r="B124" s="22">
        <v>57.97</v>
      </c>
      <c r="C124" s="23">
        <v>58.816826969696962</v>
      </c>
      <c r="D124" s="1">
        <f t="shared" si="8"/>
        <v>16.593239398849025</v>
      </c>
      <c r="E124" s="1">
        <f t="shared" si="5"/>
        <v>15.967467400814378</v>
      </c>
      <c r="F124" s="1">
        <f t="shared" si="11"/>
        <v>66.164296970273227</v>
      </c>
      <c r="G124" s="1">
        <f t="shared" si="10"/>
        <v>0.78513264075917089</v>
      </c>
      <c r="H124" s="1">
        <f t="shared" si="12"/>
        <v>3.4903638527716829E-2</v>
      </c>
      <c r="I124" s="4">
        <f t="shared" si="13"/>
        <v>38.954360707704438</v>
      </c>
      <c r="J124" s="1">
        <f t="shared" si="14"/>
        <v>79.233482619606903</v>
      </c>
      <c r="K124" s="1">
        <f t="shared" si="9"/>
        <v>629.36697407390727</v>
      </c>
      <c r="L124" s="1">
        <f t="shared" si="15"/>
        <v>2607.9040796278364</v>
      </c>
    </row>
    <row r="125" spans="1:12" ht="15" x14ac:dyDescent="0.2">
      <c r="A125" s="21">
        <v>23</v>
      </c>
      <c r="B125" s="22">
        <v>59.67</v>
      </c>
      <c r="C125" s="23">
        <v>57.114051717171705</v>
      </c>
      <c r="D125" s="1">
        <f t="shared" si="8"/>
        <v>15.967467400814378</v>
      </c>
      <c r="E125" s="1">
        <f t="shared" si="5"/>
        <v>15.358594108550511</v>
      </c>
      <c r="F125" s="1">
        <f t="shared" si="11"/>
        <v>66.024939086524483</v>
      </c>
      <c r="G125" s="1">
        <f t="shared" si="10"/>
        <v>0.82003627928688771</v>
      </c>
      <c r="H125" s="1">
        <f t="shared" si="12"/>
        <v>3.1199200582957887E-2</v>
      </c>
      <c r="I125" s="4">
        <f t="shared" si="13"/>
        <v>34.820006296348268</v>
      </c>
      <c r="J125" s="1">
        <f t="shared" si="14"/>
        <v>70.824172533542637</v>
      </c>
      <c r="K125" s="1">
        <f t="shared" si="9"/>
        <v>623.12060444521296</v>
      </c>
      <c r="L125" s="1">
        <f t="shared" si="15"/>
        <v>2678.7282521613788</v>
      </c>
    </row>
    <row r="126" spans="1:12" ht="15" x14ac:dyDescent="0.2">
      <c r="A126" s="21">
        <v>24</v>
      </c>
      <c r="B126" s="22">
        <v>61.44</v>
      </c>
      <c r="C126" s="23">
        <v>55.130746161616145</v>
      </c>
      <c r="D126" s="1">
        <f t="shared" si="8"/>
        <v>15.358594108550511</v>
      </c>
      <c r="E126" s="1">
        <f t="shared" si="5"/>
        <v>14.767506230341398</v>
      </c>
      <c r="F126" s="1">
        <f t="shared" si="11"/>
        <v>65.61453643395518</v>
      </c>
      <c r="G126" s="1">
        <f t="shared" si="10"/>
        <v>0.8512354798698456</v>
      </c>
      <c r="H126" s="1">
        <f t="shared" si="12"/>
        <v>2.7450756283527555E-2</v>
      </c>
      <c r="I126" s="4">
        <f t="shared" si="13"/>
        <v>30.636538397527492</v>
      </c>
      <c r="J126" s="1">
        <f t="shared" si="14"/>
        <v>62.314965219421815</v>
      </c>
      <c r="K126" s="1">
        <f t="shared" si="9"/>
        <v>616.9116630283562</v>
      </c>
      <c r="L126" s="1">
        <f t="shared" si="15"/>
        <v>2741.0432173808008</v>
      </c>
    </row>
    <row r="127" spans="1:12" ht="15" x14ac:dyDescent="0.2">
      <c r="A127" s="21">
        <v>25</v>
      </c>
      <c r="B127" s="22">
        <v>63.28</v>
      </c>
      <c r="C127" s="23">
        <v>53.495736060606092</v>
      </c>
      <c r="D127" s="1">
        <f t="shared" si="8"/>
        <v>14.767506230341398</v>
      </c>
      <c r="E127" s="1">
        <f t="shared" si="5"/>
        <v>14.197748371699387</v>
      </c>
      <c r="F127" s="1">
        <f t="shared" si="11"/>
        <v>64.960600261599438</v>
      </c>
      <c r="G127" s="1">
        <f t="shared" si="10"/>
        <v>0.87868623615337316</v>
      </c>
      <c r="H127" s="1">
        <f t="shared" si="12"/>
        <v>2.376685253186317E-2</v>
      </c>
      <c r="I127" s="4">
        <f t="shared" si="13"/>
        <v>26.525101263520838</v>
      </c>
      <c r="J127" s="1">
        <f t="shared" si="14"/>
        <v>53.952269059592588</v>
      </c>
      <c r="K127" s="1">
        <f t="shared" si="9"/>
        <v>610.87247434155904</v>
      </c>
      <c r="L127" s="1">
        <f t="shared" si="15"/>
        <v>2794.9954864403935</v>
      </c>
    </row>
    <row r="128" spans="1:12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8"/>
        <v>14.197748371699387</v>
      </c>
      <c r="E128" s="1">
        <f t="shared" si="5"/>
        <v>13.646471291215525</v>
      </c>
      <c r="F128" s="1">
        <f t="shared" si="11"/>
        <v>64.103846323884625</v>
      </c>
      <c r="G128" s="1">
        <f t="shared" si="10"/>
        <v>0.90245308868523633</v>
      </c>
      <c r="H128" s="1">
        <f t="shared" si="12"/>
        <v>2.024217087146396E-2</v>
      </c>
      <c r="I128" s="4">
        <f t="shared" si="13"/>
        <v>22.591364651219212</v>
      </c>
      <c r="J128" s="1">
        <f t="shared" si="14"/>
        <v>45.951017188469798</v>
      </c>
      <c r="K128" s="1">
        <f t="shared" si="9"/>
        <v>604.78266320823491</v>
      </c>
      <c r="L128" s="1">
        <f t="shared" si="15"/>
        <v>2840.9465036288634</v>
      </c>
    </row>
    <row r="129" spans="1:12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8"/>
        <v>13.646471291215525</v>
      </c>
      <c r="E129" s="1">
        <f t="shared" si="5"/>
        <v>13.113962541026565</v>
      </c>
      <c r="F129" s="1">
        <f t="shared" si="11"/>
        <v>63.066146135943363</v>
      </c>
      <c r="G129" s="1">
        <f t="shared" si="10"/>
        <v>0.92269525955670029</v>
      </c>
      <c r="H129" s="1">
        <f t="shared" si="12"/>
        <v>1.6953762376804904E-2</v>
      </c>
      <c r="I129" s="4">
        <f t="shared" si="13"/>
        <v>18.921321754301566</v>
      </c>
      <c r="J129" s="1">
        <f t="shared" si="14"/>
        <v>38.486120452823378</v>
      </c>
      <c r="K129" s="1">
        <f t="shared" si="9"/>
        <v>598.74867714639026</v>
      </c>
      <c r="L129" s="1">
        <f t="shared" si="15"/>
        <v>2879.4326240816868</v>
      </c>
    </row>
    <row r="130" spans="1:12" ht="15" x14ac:dyDescent="0.2">
      <c r="A130" s="21">
        <v>28</v>
      </c>
      <c r="B130" s="22">
        <v>69.19</v>
      </c>
      <c r="C130" s="23">
        <v>47.950748686868678</v>
      </c>
      <c r="D130" s="1">
        <f t="shared" si="8"/>
        <v>13.113962541026565</v>
      </c>
      <c r="E130" s="1">
        <f t="shared" si="5"/>
        <v>12.602697466322432</v>
      </c>
      <c r="F130" s="1">
        <f t="shared" si="11"/>
        <v>61.880266287645739</v>
      </c>
      <c r="G130" s="1">
        <f t="shared" ref="G130:G150" si="16">1-EXP(-I$5*((A130-A$97)/I$7)^(I$6+1))</f>
        <v>0.93964902193350519</v>
      </c>
      <c r="H130" s="1">
        <f t="shared" si="12"/>
        <v>1.3958827366106208E-2</v>
      </c>
      <c r="I130" s="4">
        <f t="shared" si="13"/>
        <v>15.578811241816002</v>
      </c>
      <c r="J130" s="1">
        <f t="shared" si="14"/>
        <v>31.687427218345569</v>
      </c>
      <c r="K130" s="1">
        <f t="shared" si="9"/>
        <v>592.88635126646125</v>
      </c>
      <c r="L130" s="1">
        <f t="shared" si="15"/>
        <v>2911.1200513000322</v>
      </c>
    </row>
    <row r="131" spans="1:12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8"/>
        <v>12.602697466322432</v>
      </c>
      <c r="E131" s="1">
        <f t="shared" ref="E131:E194" si="17">D131*(B131/B132)^$I$3</f>
        <v>12.112184408009961</v>
      </c>
      <c r="F131" s="1">
        <f t="shared" si="11"/>
        <v>60.586377548409018</v>
      </c>
      <c r="G131" s="1">
        <f t="shared" si="16"/>
        <v>0.9536078492996114</v>
      </c>
      <c r="H131" s="1">
        <f t="shared" si="12"/>
        <v>1.1294089096650528E-2</v>
      </c>
      <c r="I131" s="4">
        <f t="shared" si="13"/>
        <v>12.604818268058526</v>
      </c>
      <c r="J131" s="1">
        <f t="shared" si="14"/>
        <v>25.638301618128985</v>
      </c>
      <c r="K131" s="1">
        <f t="shared" si="9"/>
        <v>587.10489340424976</v>
      </c>
      <c r="L131" s="1">
        <f t="shared" si="15"/>
        <v>2936.7583529181611</v>
      </c>
    </row>
    <row r="132" spans="1:12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18">E131</f>
        <v>12.112184408009961</v>
      </c>
      <c r="E132" s="1">
        <f t="shared" si="17"/>
        <v>11.641876887741304</v>
      </c>
      <c r="F132" s="1">
        <f t="shared" si="11"/>
        <v>59.212701551853463</v>
      </c>
      <c r="G132" s="1">
        <f t="shared" si="16"/>
        <v>0.96490193839626193</v>
      </c>
      <c r="H132" s="1">
        <f t="shared" si="12"/>
        <v>8.976651749819875E-3</v>
      </c>
      <c r="I132" s="4">
        <f t="shared" si="13"/>
        <v>10.018432030581867</v>
      </c>
      <c r="J132" s="1">
        <f t="shared" si="14"/>
        <v>20.377571233349073</v>
      </c>
      <c r="K132" s="1">
        <f t="shared" ref="K132:K195" si="19">1/(E131*B131/(K131*(B132)*E132))</f>
        <v>581.40587183209379</v>
      </c>
      <c r="L132" s="1">
        <f t="shared" si="15"/>
        <v>2957.1359241515102</v>
      </c>
    </row>
    <row r="133" spans="1:12" ht="15" x14ac:dyDescent="0.2">
      <c r="A133" s="21">
        <v>31</v>
      </c>
      <c r="B133" s="22">
        <v>75.67</v>
      </c>
      <c r="C133" s="23">
        <v>43.140624949494963</v>
      </c>
      <c r="D133" s="1">
        <f t="shared" si="18"/>
        <v>11.641876887741304</v>
      </c>
      <c r="E133" s="1">
        <f t="shared" si="17"/>
        <v>11.189277224332761</v>
      </c>
      <c r="F133" s="1">
        <f t="shared" si="11"/>
        <v>57.784643538663609</v>
      </c>
      <c r="G133" s="1">
        <f t="shared" si="16"/>
        <v>0.9738785901460818</v>
      </c>
      <c r="H133" s="1">
        <f t="shared" si="12"/>
        <v>7.0060985285556043E-3</v>
      </c>
      <c r="I133" s="4">
        <f t="shared" si="13"/>
        <v>7.8191873611786704</v>
      </c>
      <c r="J133" s="1">
        <f t="shared" si="14"/>
        <v>15.90428990813515</v>
      </c>
      <c r="K133" s="1">
        <f t="shared" si="19"/>
        <v>575.69224480799289</v>
      </c>
      <c r="L133" s="1">
        <f t="shared" si="15"/>
        <v>2973.0402140596452</v>
      </c>
    </row>
    <row r="134" spans="1:12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18"/>
        <v>11.189277224332761</v>
      </c>
      <c r="E134" s="1">
        <f t="shared" si="17"/>
        <v>10.755929972671767</v>
      </c>
      <c r="F134" s="1">
        <f t="shared" si="11"/>
        <v>56.317140272537756</v>
      </c>
      <c r="G134" s="1">
        <f t="shared" si="16"/>
        <v>0.98088468867463741</v>
      </c>
      <c r="H134" s="1">
        <f t="shared" si="12"/>
        <v>5.367491148101422E-3</v>
      </c>
      <c r="I134" s="4">
        <f t="shared" si="13"/>
        <v>5.9904123208392202</v>
      </c>
      <c r="J134" s="1">
        <f t="shared" si="14"/>
        <v>12.184546784607308</v>
      </c>
      <c r="K134" s="1">
        <f t="shared" si="19"/>
        <v>570.1438021344984</v>
      </c>
      <c r="L134" s="1">
        <f t="shared" si="15"/>
        <v>2985.2247608442526</v>
      </c>
    </row>
    <row r="135" spans="1:12" ht="15" x14ac:dyDescent="0.2">
      <c r="A135" s="21">
        <v>33</v>
      </c>
      <c r="B135" s="22">
        <v>80.31</v>
      </c>
      <c r="C135" s="23">
        <v>40.07965272727273</v>
      </c>
      <c r="D135" s="1">
        <f t="shared" si="18"/>
        <v>10.755929972671767</v>
      </c>
      <c r="E135" s="1">
        <f t="shared" si="17"/>
        <v>10.342830341789599</v>
      </c>
      <c r="F135" s="1">
        <f t="shared" si="11"/>
        <v>54.836949408298665</v>
      </c>
      <c r="G135" s="1">
        <f t="shared" si="16"/>
        <v>0.98625217982273883</v>
      </c>
      <c r="H135" s="1">
        <f t="shared" si="12"/>
        <v>4.0348861325620877E-3</v>
      </c>
      <c r="I135" s="4">
        <f t="shared" si="13"/>
        <v>4.5031525781337951</v>
      </c>
      <c r="J135" s="1">
        <f t="shared" si="14"/>
        <v>9.1594485200326652</v>
      </c>
      <c r="K135" s="1">
        <f t="shared" si="19"/>
        <v>564.77262484082826</v>
      </c>
      <c r="L135" s="1">
        <f t="shared" si="15"/>
        <v>2994.3842093642852</v>
      </c>
    </row>
    <row r="136" spans="1:12" ht="15" x14ac:dyDescent="0.2">
      <c r="A136" s="21">
        <v>34</v>
      </c>
      <c r="B136" s="22">
        <v>82.71</v>
      </c>
      <c r="C136" s="23">
        <v>38.484122424242457</v>
      </c>
      <c r="D136" s="1">
        <f t="shared" si="18"/>
        <v>10.342830341789599</v>
      </c>
      <c r="E136" s="1">
        <f t="shared" si="17"/>
        <v>9.9474170810018219</v>
      </c>
      <c r="F136" s="1">
        <f t="shared" si="11"/>
        <v>53.365831284508566</v>
      </c>
      <c r="G136" s="1">
        <f t="shared" si="16"/>
        <v>0.99028706595530092</v>
      </c>
      <c r="H136" s="1">
        <f t="shared" si="12"/>
        <v>2.9749870456136085E-3</v>
      </c>
      <c r="I136" s="4">
        <f t="shared" si="13"/>
        <v>3.3202474975081384</v>
      </c>
      <c r="J136" s="1">
        <f t="shared" si="14"/>
        <v>6.753410083163633</v>
      </c>
      <c r="K136" s="1">
        <f t="shared" si="19"/>
        <v>559.41352171524716</v>
      </c>
      <c r="L136" s="1">
        <f t="shared" si="15"/>
        <v>3001.1376194474487</v>
      </c>
    </row>
    <row r="137" spans="1:12" ht="15" x14ac:dyDescent="0.2">
      <c r="A137" s="21">
        <v>35</v>
      </c>
      <c r="B137" s="22">
        <v>85.17</v>
      </c>
      <c r="C137" s="23">
        <v>37.249273939393944</v>
      </c>
      <c r="D137" s="1">
        <f t="shared" si="18"/>
        <v>9.9474170810018219</v>
      </c>
      <c r="E137" s="1">
        <f t="shared" si="17"/>
        <v>9.5690313034666321</v>
      </c>
      <c r="F137" s="1">
        <f t="shared" si="11"/>
        <v>51.908747724770045</v>
      </c>
      <c r="G137" s="1">
        <f t="shared" si="16"/>
        <v>0.99326205300091452</v>
      </c>
      <c r="H137" s="1">
        <f t="shared" si="12"/>
        <v>2.1505986565694135E-3</v>
      </c>
      <c r="I137" s="4">
        <f t="shared" si="13"/>
        <v>2.4001851766538316</v>
      </c>
      <c r="J137" s="1">
        <f t="shared" si="14"/>
        <v>4.8819959312187207</v>
      </c>
      <c r="K137" s="1">
        <f t="shared" si="19"/>
        <v>554.13965967564809</v>
      </c>
      <c r="L137" s="1">
        <f t="shared" si="15"/>
        <v>3006.0196153786674</v>
      </c>
    </row>
    <row r="138" spans="1:12" ht="15" x14ac:dyDescent="0.2">
      <c r="A138" s="21">
        <v>36</v>
      </c>
      <c r="B138" s="22">
        <v>87.69</v>
      </c>
      <c r="C138" s="23">
        <v>35.743114848484858</v>
      </c>
      <c r="D138" s="1">
        <f t="shared" si="18"/>
        <v>9.5690313034666321</v>
      </c>
      <c r="E138" s="1">
        <f t="shared" si="17"/>
        <v>9.2083704114560216</v>
      </c>
      <c r="F138" s="1">
        <f t="shared" si="11"/>
        <v>50.475024871415947</v>
      </c>
      <c r="G138" s="1">
        <f t="shared" si="16"/>
        <v>0.99541265165748394</v>
      </c>
      <c r="H138" s="1">
        <f t="shared" si="12"/>
        <v>1.5236270707914557E-3</v>
      </c>
      <c r="I138" s="4">
        <f t="shared" si="13"/>
        <v>1.7004507553704575</v>
      </c>
      <c r="J138" s="1">
        <f t="shared" si="14"/>
        <v>3.4587304970068473</v>
      </c>
      <c r="K138" s="1">
        <f t="shared" si="19"/>
        <v>549.03175233050115</v>
      </c>
      <c r="L138" s="1">
        <f t="shared" si="15"/>
        <v>3009.4783458756742</v>
      </c>
    </row>
    <row r="139" spans="1:12" ht="15" x14ac:dyDescent="0.2">
      <c r="A139" s="21">
        <v>37</v>
      </c>
      <c r="B139" s="22">
        <v>90.26</v>
      </c>
      <c r="C139" s="23">
        <v>34.592036565656599</v>
      </c>
      <c r="D139" s="1">
        <f t="shared" si="18"/>
        <v>9.2083704114560216</v>
      </c>
      <c r="E139" s="1">
        <f t="shared" si="17"/>
        <v>8.8632469088766488</v>
      </c>
      <c r="F139" s="1">
        <f t="shared" si="11"/>
        <v>49.076949412658998</v>
      </c>
      <c r="G139" s="1">
        <f t="shared" si="16"/>
        <v>0.99693627872827539</v>
      </c>
      <c r="H139" s="1">
        <f t="shared" si="12"/>
        <v>1.0574640570641947E-3</v>
      </c>
      <c r="I139" s="4">
        <f t="shared" si="13"/>
        <v>1.1801874547147895</v>
      </c>
      <c r="J139" s="1">
        <f t="shared" si="14"/>
        <v>2.4005107639342618</v>
      </c>
      <c r="K139" s="1">
        <f t="shared" si="19"/>
        <v>543.94224346666783</v>
      </c>
      <c r="L139" s="1">
        <f t="shared" si="15"/>
        <v>3011.8788566396083</v>
      </c>
    </row>
    <row r="140" spans="1:12" ht="15" x14ac:dyDescent="0.2">
      <c r="A140" s="21">
        <v>38</v>
      </c>
      <c r="B140" s="22">
        <v>92.89</v>
      </c>
      <c r="C140" s="23">
        <v>33.207922929292948</v>
      </c>
      <c r="D140" s="1">
        <f t="shared" si="18"/>
        <v>8.8632469088766488</v>
      </c>
      <c r="E140" s="1">
        <f t="shared" si="17"/>
        <v>8.5342204904296608</v>
      </c>
      <c r="F140" s="1">
        <f t="shared" si="11"/>
        <v>47.713262130272845</v>
      </c>
      <c r="G140" s="1">
        <f t="shared" si="16"/>
        <v>0.99799374278533959</v>
      </c>
      <c r="H140" s="1">
        <f t="shared" si="12"/>
        <v>7.1868907137073723E-4</v>
      </c>
      <c r="I140" s="4">
        <f t="shared" si="13"/>
        <v>0.80209612819102716</v>
      </c>
      <c r="J140" s="1">
        <f t="shared" si="14"/>
        <v>1.6314699683855465</v>
      </c>
      <c r="K140" s="1">
        <f t="shared" si="19"/>
        <v>539.0107577897486</v>
      </c>
      <c r="L140" s="1">
        <f t="shared" si="15"/>
        <v>3013.5103266079941</v>
      </c>
    </row>
    <row r="141" spans="1:12" ht="15" x14ac:dyDescent="0.2">
      <c r="A141" s="21">
        <v>39</v>
      </c>
      <c r="B141" s="22">
        <v>95.57</v>
      </c>
      <c r="C141" s="23">
        <v>32.153074444444428</v>
      </c>
      <c r="D141" s="1">
        <f t="shared" si="18"/>
        <v>8.5342204904296608</v>
      </c>
      <c r="E141" s="1">
        <f t="shared" si="17"/>
        <v>8.2204461699845393</v>
      </c>
      <c r="F141" s="1">
        <f t="shared" si="11"/>
        <v>46.391976116015286</v>
      </c>
      <c r="G141" s="1">
        <f t="shared" si="16"/>
        <v>0.99871243185671033</v>
      </c>
      <c r="H141" s="1">
        <f t="shared" si="12"/>
        <v>4.7810605950582286E-4</v>
      </c>
      <c r="I141" s="4">
        <f t="shared" si="13"/>
        <v>0.53359238990913616</v>
      </c>
      <c r="J141" s="1">
        <f t="shared" si="14"/>
        <v>1.0853312076934734</v>
      </c>
      <c r="K141" s="1">
        <f t="shared" si="19"/>
        <v>534.17257474376083</v>
      </c>
      <c r="L141" s="1">
        <f t="shared" si="15"/>
        <v>3014.5956578156874</v>
      </c>
    </row>
    <row r="142" spans="1:12" ht="15" x14ac:dyDescent="0.2">
      <c r="A142" s="21">
        <v>40</v>
      </c>
      <c r="B142" s="22">
        <v>98.3</v>
      </c>
      <c r="C142" s="23">
        <v>30.895379999999992</v>
      </c>
      <c r="D142" s="1">
        <f t="shared" si="18"/>
        <v>8.2204461699845393</v>
      </c>
      <c r="E142" s="1">
        <f t="shared" si="17"/>
        <v>7.9200818003886804</v>
      </c>
      <c r="F142" s="1">
        <f t="shared" si="11"/>
        <v>45.114141768184005</v>
      </c>
      <c r="G142" s="1">
        <f t="shared" si="16"/>
        <v>0.99919053791621615</v>
      </c>
      <c r="H142" s="1">
        <f t="shared" si="12"/>
        <v>3.1119534286494499E-4</v>
      </c>
      <c r="I142" s="4">
        <f t="shared" si="13"/>
        <v>0.34731094372560806</v>
      </c>
      <c r="J142" s="1">
        <f t="shared" si="14"/>
        <v>0.7064332496628436</v>
      </c>
      <c r="K142" s="1">
        <f t="shared" si="19"/>
        <v>529.35594645319293</v>
      </c>
      <c r="L142" s="1">
        <f t="shared" si="15"/>
        <v>3015.3020910653504</v>
      </c>
    </row>
    <row r="143" spans="1:12" ht="15" x14ac:dyDescent="0.2">
      <c r="A143" s="21">
        <v>41</v>
      </c>
      <c r="B143" s="22">
        <v>101.09</v>
      </c>
      <c r="C143" s="23">
        <v>29.929933030303022</v>
      </c>
      <c r="D143" s="1">
        <f t="shared" si="18"/>
        <v>7.9200818003886804</v>
      </c>
      <c r="E143" s="1">
        <f t="shared" si="17"/>
        <v>7.6345196085688087</v>
      </c>
      <c r="F143" s="1">
        <f t="shared" si="11"/>
        <v>43.875571527182274</v>
      </c>
      <c r="G143" s="1">
        <f t="shared" si="16"/>
        <v>0.99950173325908109</v>
      </c>
      <c r="H143" s="1">
        <f t="shared" si="12"/>
        <v>1.980998320126881E-4</v>
      </c>
      <c r="I143" s="4">
        <f t="shared" si="13"/>
        <v>0.22109019683520925</v>
      </c>
      <c r="J143" s="1">
        <f t="shared" si="14"/>
        <v>0.44969923649249727</v>
      </c>
      <c r="K143" s="1">
        <f t="shared" si="19"/>
        <v>524.75250751712485</v>
      </c>
      <c r="L143" s="1">
        <f t="shared" si="15"/>
        <v>3015.7517903018429</v>
      </c>
    </row>
    <row r="144" spans="1:12" ht="15" x14ac:dyDescent="0.2">
      <c r="A144" s="21">
        <v>42</v>
      </c>
      <c r="B144" s="22">
        <v>103.92</v>
      </c>
      <c r="C144" s="23">
        <v>28.768372424242422</v>
      </c>
      <c r="D144" s="1">
        <f t="shared" si="18"/>
        <v>7.6345196085688087</v>
      </c>
      <c r="E144" s="1">
        <f t="shared" si="17"/>
        <v>7.3619320126790386</v>
      </c>
      <c r="F144" s="1">
        <f t="shared" si="11"/>
        <v>42.684691271007509</v>
      </c>
      <c r="G144" s="1">
        <f t="shared" si="16"/>
        <v>0.99969983309109378</v>
      </c>
      <c r="H144" s="1">
        <f t="shared" si="12"/>
        <v>1.2328000666361749E-4</v>
      </c>
      <c r="I144" s="4">
        <f t="shared" si="13"/>
        <v>0.13758719864719207</v>
      </c>
      <c r="J144" s="1">
        <f t="shared" si="14"/>
        <v>0.27985346735613559</v>
      </c>
      <c r="K144" s="1">
        <f t="shared" si="19"/>
        <v>520.18227726057808</v>
      </c>
      <c r="L144" s="1">
        <f t="shared" si="15"/>
        <v>3016.031643769199</v>
      </c>
    </row>
    <row r="145" spans="1:12" ht="15" x14ac:dyDescent="0.2">
      <c r="A145" s="21">
        <v>43</v>
      </c>
      <c r="B145" s="22">
        <v>106.8</v>
      </c>
      <c r="C145" s="23">
        <v>27.910784040404039</v>
      </c>
      <c r="D145" s="1">
        <f t="shared" si="18"/>
        <v>7.3619320126790386</v>
      </c>
      <c r="E145" s="1">
        <f t="shared" si="17"/>
        <v>7.102503492137644</v>
      </c>
      <c r="F145" s="1">
        <f t="shared" si="11"/>
        <v>41.535986971479112</v>
      </c>
      <c r="G145" s="1">
        <f t="shared" si="16"/>
        <v>0.9998231130977574</v>
      </c>
      <c r="H145" s="1">
        <f t="shared" si="12"/>
        <v>7.4967489183896951E-5</v>
      </c>
      <c r="I145" s="4">
        <f t="shared" si="13"/>
        <v>8.3667799066319312E-2</v>
      </c>
      <c r="J145" s="1">
        <f t="shared" si="14"/>
        <v>0.17018097544675723</v>
      </c>
      <c r="K145" s="1">
        <f t="shared" si="19"/>
        <v>515.75959921093624</v>
      </c>
      <c r="L145" s="1">
        <f t="shared" si="15"/>
        <v>3016.2018247446458</v>
      </c>
    </row>
    <row r="146" spans="1:12" ht="15" x14ac:dyDescent="0.2">
      <c r="A146" s="21">
        <v>44</v>
      </c>
      <c r="B146" s="22">
        <v>109.72</v>
      </c>
      <c r="C146" s="23">
        <v>26.822079494949488</v>
      </c>
      <c r="D146" s="1">
        <f t="shared" si="18"/>
        <v>7.102503492137644</v>
      </c>
      <c r="E146" s="1">
        <f t="shared" si="17"/>
        <v>6.854629956172821</v>
      </c>
      <c r="F146" s="1">
        <f t="shared" si="11"/>
        <v>40.431936516412044</v>
      </c>
      <c r="G146" s="1">
        <f t="shared" si="16"/>
        <v>0.9998980805869413</v>
      </c>
      <c r="H146" s="1">
        <f t="shared" si="12"/>
        <v>4.4528524319242813E-5</v>
      </c>
      <c r="I146" s="4">
        <f t="shared" si="13"/>
        <v>4.9696257217887209E-2</v>
      </c>
      <c r="J146" s="1">
        <f t="shared" si="14"/>
        <v>0.10108258641642129</v>
      </c>
      <c r="K146" s="1">
        <f t="shared" si="19"/>
        <v>511.36903267272442</v>
      </c>
      <c r="L146" s="1">
        <f t="shared" si="15"/>
        <v>3016.3029073310622</v>
      </c>
    </row>
    <row r="147" spans="1:12" ht="15" x14ac:dyDescent="0.2">
      <c r="A147" s="21">
        <v>45</v>
      </c>
      <c r="B147" s="22">
        <v>112.69</v>
      </c>
      <c r="C147" s="23">
        <v>26.016978484848501</v>
      </c>
      <c r="D147" s="1">
        <f t="shared" si="18"/>
        <v>6.854629956172821</v>
      </c>
      <c r="E147" s="1">
        <f t="shared" si="17"/>
        <v>6.6184790897985435</v>
      </c>
      <c r="F147" s="1">
        <f t="shared" si="11"/>
        <v>39.367098126806233</v>
      </c>
      <c r="G147" s="1">
        <f t="shared" si="16"/>
        <v>0.99994260911126054</v>
      </c>
      <c r="H147" s="1">
        <f t="shared" si="12"/>
        <v>2.5822660385643736E-5</v>
      </c>
      <c r="I147" s="4">
        <f t="shared" si="13"/>
        <v>2.8819494743968631E-2</v>
      </c>
      <c r="J147" s="1">
        <f t="shared" si="14"/>
        <v>5.861908383084987E-2</v>
      </c>
      <c r="K147" s="1">
        <f t="shared" si="19"/>
        <v>507.1170251244871</v>
      </c>
      <c r="L147" s="1">
        <f t="shared" si="15"/>
        <v>3016.361526414893</v>
      </c>
    </row>
    <row r="148" spans="1:12" ht="15" x14ac:dyDescent="0.2">
      <c r="A148" s="21">
        <v>46</v>
      </c>
      <c r="B148" s="22">
        <v>115.7</v>
      </c>
      <c r="C148" s="23">
        <v>24.874582020202027</v>
      </c>
      <c r="D148" s="1">
        <f t="shared" si="18"/>
        <v>6.6184790897985435</v>
      </c>
      <c r="E148" s="1">
        <f t="shared" si="17"/>
        <v>6.3926395482085798</v>
      </c>
      <c r="F148" s="1">
        <f t="shared" si="11"/>
        <v>38.343362831509502</v>
      </c>
      <c r="G148" s="1">
        <f t="shared" si="16"/>
        <v>0.99996843177164618</v>
      </c>
      <c r="H148" s="1">
        <f t="shared" si="12"/>
        <v>1.4614113680311291E-5</v>
      </c>
      <c r="I148" s="4">
        <f t="shared" si="13"/>
        <v>1.6310146441442731E-2</v>
      </c>
      <c r="J148" s="1">
        <f t="shared" si="14"/>
        <v>3.3174968889572908E-2</v>
      </c>
      <c r="K148" s="1">
        <f t="shared" si="19"/>
        <v>502.89600695186641</v>
      </c>
      <c r="L148" s="1">
        <f t="shared" si="15"/>
        <v>3016.3947013837824</v>
      </c>
    </row>
    <row r="149" spans="1:12" ht="15" x14ac:dyDescent="0.2">
      <c r="A149" s="21">
        <v>47</v>
      </c>
      <c r="B149" s="22">
        <v>118.76</v>
      </c>
      <c r="C149" s="23">
        <v>24.131657777777761</v>
      </c>
      <c r="D149" s="1">
        <f t="shared" si="18"/>
        <v>6.3926395482085798</v>
      </c>
      <c r="E149" s="1">
        <f t="shared" si="17"/>
        <v>6.1779389017635138</v>
      </c>
      <c r="F149" s="1">
        <f t="shared" si="11"/>
        <v>37.355624922888765</v>
      </c>
      <c r="G149" s="1">
        <f t="shared" si="16"/>
        <v>0.99998304588532649</v>
      </c>
      <c r="H149" s="1">
        <f t="shared" si="12"/>
        <v>8.0679553599027898E-6</v>
      </c>
      <c r="I149" s="4">
        <f t="shared" si="13"/>
        <v>9.0042773911304577E-3</v>
      </c>
      <c r="J149" s="1">
        <f t="shared" si="14"/>
        <v>1.8314772549486338E-2</v>
      </c>
      <c r="K149" s="1">
        <f t="shared" si="19"/>
        <v>498.85968591786826</v>
      </c>
      <c r="L149" s="1">
        <f t="shared" si="15"/>
        <v>3016.4130161563317</v>
      </c>
    </row>
    <row r="150" spans="1:12" ht="15" x14ac:dyDescent="0.2">
      <c r="A150" s="21">
        <v>48</v>
      </c>
      <c r="B150" s="22">
        <v>121.85</v>
      </c>
      <c r="C150" s="23">
        <v>23.155723434343439</v>
      </c>
      <c r="D150" s="1">
        <f t="shared" si="18"/>
        <v>6.1779389017635138</v>
      </c>
      <c r="E150" s="1">
        <f t="shared" si="17"/>
        <v>5.9723804061968968</v>
      </c>
      <c r="F150" s="1">
        <f t="shared" si="11"/>
        <v>36.408321837031345</v>
      </c>
      <c r="G150" s="1">
        <f t="shared" si="16"/>
        <v>0.9999911138406864</v>
      </c>
      <c r="I150" s="4">
        <f t="shared" si="13"/>
        <v>0</v>
      </c>
      <c r="J150" s="1">
        <f t="shared" si="14"/>
        <v>0</v>
      </c>
      <c r="K150" s="1">
        <f t="shared" si="19"/>
        <v>494.8090185350394</v>
      </c>
      <c r="L150" s="1">
        <f t="shared" si="15"/>
        <v>3016.4130161563317</v>
      </c>
    </row>
    <row r="151" spans="1:12" ht="15" x14ac:dyDescent="0.2">
      <c r="A151" s="21">
        <v>49</v>
      </c>
      <c r="B151" s="22">
        <v>124.99</v>
      </c>
      <c r="C151" s="23">
        <v>22.534299191919192</v>
      </c>
      <c r="D151" s="1">
        <f t="shared" si="18"/>
        <v>5.9723804061968968</v>
      </c>
      <c r="E151" s="1">
        <f t="shared" si="17"/>
        <v>5.7767123858170626</v>
      </c>
      <c r="F151" s="1">
        <f>F150*(B150/B151)^I$4</f>
        <v>35.268622155781294</v>
      </c>
      <c r="K151" s="1">
        <f t="shared" si="19"/>
        <v>490.93118957920859</v>
      </c>
    </row>
    <row r="152" spans="1:12" ht="15" x14ac:dyDescent="0.2">
      <c r="A152" s="21">
        <v>50</v>
      </c>
      <c r="B152" s="22">
        <v>128.16</v>
      </c>
      <c r="C152" s="23">
        <v>21.621160303030308</v>
      </c>
      <c r="D152" s="1">
        <f t="shared" si="18"/>
        <v>5.7767123858170626</v>
      </c>
      <c r="E152" s="1">
        <f t="shared" si="17"/>
        <v>5.5897401924433012</v>
      </c>
      <c r="F152" s="1">
        <f t="shared" ref="F152:F215" si="20">F151*(B151/B152)^I$4</f>
        <v>34.181565946792304</v>
      </c>
      <c r="K152" s="1">
        <f t="shared" si="19"/>
        <v>487.0894604201257</v>
      </c>
    </row>
    <row r="153" spans="1:12" ht="15" x14ac:dyDescent="0.2">
      <c r="A153" s="21">
        <v>51</v>
      </c>
      <c r="B153" s="22">
        <v>131.37</v>
      </c>
      <c r="C153" s="23">
        <v>21.078741111111114</v>
      </c>
      <c r="D153" s="1">
        <f t="shared" si="18"/>
        <v>5.5897401924433012</v>
      </c>
      <c r="E153" s="1">
        <f t="shared" si="17"/>
        <v>5.4115132637655918</v>
      </c>
      <c r="F153" s="1">
        <f t="shared" si="20"/>
        <v>33.140749689893916</v>
      </c>
      <c r="K153" s="1">
        <f t="shared" si="19"/>
        <v>483.3698280627537</v>
      </c>
    </row>
    <row r="154" spans="1:12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18"/>
        <v>5.4115132637655918</v>
      </c>
      <c r="E154" s="1">
        <f t="shared" si="17"/>
        <v>5.2409857910930819</v>
      </c>
      <c r="F154" s="1">
        <f t="shared" si="20"/>
        <v>32.146664899670967</v>
      </c>
      <c r="K154" s="1">
        <f t="shared" si="19"/>
        <v>479.68365201933375</v>
      </c>
    </row>
    <row r="155" spans="1:12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18"/>
        <v>5.2409857910930819</v>
      </c>
      <c r="E155" s="1">
        <f t="shared" si="17"/>
        <v>5.0786973215347206</v>
      </c>
      <c r="F155" s="1">
        <f t="shared" si="20"/>
        <v>31.193680093179278</v>
      </c>
      <c r="K155" s="1">
        <f t="shared" si="19"/>
        <v>476.15649573923901</v>
      </c>
    </row>
    <row r="156" spans="1:12" ht="15" x14ac:dyDescent="0.2">
      <c r="A156" s="21">
        <v>54</v>
      </c>
      <c r="B156" s="22">
        <v>141.19</v>
      </c>
      <c r="C156" s="23">
        <v>18.983688080808086</v>
      </c>
      <c r="D156" s="1">
        <f t="shared" si="18"/>
        <v>5.0786973215347206</v>
      </c>
      <c r="E156" s="1">
        <f t="shared" si="17"/>
        <v>4.9231993883278777</v>
      </c>
      <c r="F156" s="1">
        <f t="shared" si="20"/>
        <v>30.285005414609412</v>
      </c>
      <c r="K156" s="1">
        <f t="shared" si="19"/>
        <v>472.62422069938765</v>
      </c>
    </row>
    <row r="157" spans="1:12" ht="15" x14ac:dyDescent="0.2">
      <c r="A157" s="21">
        <v>55</v>
      </c>
      <c r="B157" s="22">
        <v>144.53</v>
      </c>
      <c r="C157" s="23">
        <v>18.544000202020207</v>
      </c>
      <c r="D157" s="1">
        <f t="shared" si="18"/>
        <v>4.9231993883278777</v>
      </c>
      <c r="E157" s="1">
        <f t="shared" si="17"/>
        <v>4.7745659561826983</v>
      </c>
      <c r="F157" s="1">
        <f t="shared" si="20"/>
        <v>29.412712311037343</v>
      </c>
      <c r="K157" s="1">
        <f t="shared" si="19"/>
        <v>469.1983874665309</v>
      </c>
    </row>
    <row r="158" spans="1:12" ht="15" x14ac:dyDescent="0.2">
      <c r="A158" s="21">
        <v>56</v>
      </c>
      <c r="B158" s="22">
        <v>147.9</v>
      </c>
      <c r="C158" s="23">
        <v>17.859804242424246</v>
      </c>
      <c r="D158" s="1">
        <f t="shared" si="18"/>
        <v>4.7745659561826983</v>
      </c>
      <c r="E158" s="1">
        <f t="shared" si="17"/>
        <v>4.6323972405316489</v>
      </c>
      <c r="F158" s="1">
        <f t="shared" si="20"/>
        <v>28.57737678650075</v>
      </c>
      <c r="K158" s="1">
        <f t="shared" si="19"/>
        <v>465.84193314465574</v>
      </c>
    </row>
    <row r="159" spans="1:12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18"/>
        <v>4.6323972405316489</v>
      </c>
      <c r="E159" s="1">
        <f t="shared" si="17"/>
        <v>4.4967089740978112</v>
      </c>
      <c r="F159" s="1">
        <f t="shared" si="20"/>
        <v>27.776909151894294</v>
      </c>
      <c r="K159" s="1">
        <f t="shared" si="19"/>
        <v>462.59221547580864</v>
      </c>
    </row>
    <row r="160" spans="1:12" ht="15" x14ac:dyDescent="0.2">
      <c r="A160" s="21">
        <v>58</v>
      </c>
      <c r="B160" s="22">
        <v>154.72</v>
      </c>
      <c r="C160" s="23">
        <v>16.792460808080804</v>
      </c>
      <c r="D160" s="1">
        <f t="shared" si="18"/>
        <v>4.4967089740978112</v>
      </c>
      <c r="E160" s="1">
        <f t="shared" si="17"/>
        <v>4.3670987822435432</v>
      </c>
      <c r="F160" s="1">
        <f t="shared" si="20"/>
        <v>27.01155009604409</v>
      </c>
      <c r="K160" s="1">
        <f t="shared" si="19"/>
        <v>459.41384966103539</v>
      </c>
    </row>
    <row r="161" spans="1:11" ht="15" x14ac:dyDescent="0.2">
      <c r="A161" s="21">
        <v>59</v>
      </c>
      <c r="B161" s="22">
        <v>158.16</v>
      </c>
      <c r="C161" s="23">
        <v>16.429368131313129</v>
      </c>
      <c r="D161" s="1">
        <f t="shared" si="18"/>
        <v>4.3670987822435432</v>
      </c>
      <c r="E161" s="1">
        <f t="shared" si="17"/>
        <v>4.2428467403236034</v>
      </c>
      <c r="F161" s="1">
        <f t="shared" si="20"/>
        <v>26.279176878715091</v>
      </c>
      <c r="K161" s="1">
        <f t="shared" si="19"/>
        <v>456.26653019525168</v>
      </c>
    </row>
    <row r="162" spans="1:11" ht="15" x14ac:dyDescent="0.2">
      <c r="A162" s="21">
        <v>60</v>
      </c>
      <c r="B162" s="22">
        <v>161.63</v>
      </c>
      <c r="C162" s="23">
        <v>15.843714595959593</v>
      </c>
      <c r="D162" s="1">
        <f t="shared" si="18"/>
        <v>4.2428467403236034</v>
      </c>
      <c r="E162" s="1">
        <f t="shared" si="17"/>
        <v>4.1239937096303603</v>
      </c>
      <c r="F162" s="1">
        <f t="shared" si="20"/>
        <v>25.575852125455693</v>
      </c>
      <c r="K162" s="1">
        <f t="shared" si="19"/>
        <v>453.21531618985847</v>
      </c>
    </row>
    <row r="163" spans="1:11" ht="15" x14ac:dyDescent="0.2">
      <c r="A163" s="21">
        <v>61</v>
      </c>
      <c r="B163" s="22">
        <v>165.12</v>
      </c>
      <c r="C163" s="23">
        <v>15.495415353535352</v>
      </c>
      <c r="D163" s="1">
        <f t="shared" si="18"/>
        <v>4.1239937096303603</v>
      </c>
      <c r="E163" s="1">
        <f t="shared" si="17"/>
        <v>4.0102203018973679</v>
      </c>
      <c r="F163" s="1">
        <f t="shared" si="20"/>
        <v>24.901928309771701</v>
      </c>
      <c r="K163" s="1">
        <f t="shared" si="19"/>
        <v>450.22802254788991</v>
      </c>
    </row>
    <row r="164" spans="1:11" ht="15" x14ac:dyDescent="0.2">
      <c r="A164" s="21">
        <v>62</v>
      </c>
      <c r="B164" s="22">
        <v>168.63</v>
      </c>
      <c r="C164" s="23">
        <v>14.944263080808092</v>
      </c>
      <c r="D164" s="1">
        <f t="shared" si="18"/>
        <v>4.0102203018973679</v>
      </c>
      <c r="E164" s="1">
        <f t="shared" si="17"/>
        <v>3.9012310373109695</v>
      </c>
      <c r="F164" s="1">
        <f t="shared" si="20"/>
        <v>24.255712057170975</v>
      </c>
      <c r="K164" s="1">
        <f t="shared" si="19"/>
        <v>447.30229024112646</v>
      </c>
    </row>
    <row r="165" spans="1:11" ht="15" x14ac:dyDescent="0.2">
      <c r="A165" s="21">
        <v>63</v>
      </c>
      <c r="B165" s="22">
        <v>172.16</v>
      </c>
      <c r="C165" s="23">
        <v>14.621824949494956</v>
      </c>
      <c r="D165" s="1">
        <f t="shared" si="18"/>
        <v>3.9012310373109695</v>
      </c>
      <c r="E165" s="1">
        <f t="shared" si="17"/>
        <v>3.7970395931931225</v>
      </c>
      <c r="F165" s="1">
        <f t="shared" si="20"/>
        <v>23.63563425459072</v>
      </c>
      <c r="K165" s="1">
        <f t="shared" si="19"/>
        <v>444.4695268698319</v>
      </c>
    </row>
    <row r="166" spans="1:11" ht="15" x14ac:dyDescent="0.2">
      <c r="A166" s="21">
        <v>64</v>
      </c>
      <c r="B166" s="22">
        <v>175.7</v>
      </c>
      <c r="C166" s="23">
        <v>14.11567166666666</v>
      </c>
      <c r="D166" s="1">
        <f t="shared" si="18"/>
        <v>3.7970395931931225</v>
      </c>
      <c r="E166" s="1">
        <f t="shared" si="17"/>
        <v>3.6970783722592824</v>
      </c>
      <c r="F166" s="1">
        <f t="shared" si="20"/>
        <v>23.041878197798354</v>
      </c>
      <c r="K166" s="1">
        <f t="shared" si="19"/>
        <v>441.66707963350979</v>
      </c>
    </row>
    <row r="167" spans="1:11" ht="15" x14ac:dyDescent="0.2">
      <c r="A167" s="21">
        <v>65</v>
      </c>
      <c r="B167" s="22">
        <v>179.26</v>
      </c>
      <c r="C167" s="23">
        <v>13.800633535353533</v>
      </c>
      <c r="D167" s="1">
        <f t="shared" si="18"/>
        <v>3.6970783722592824</v>
      </c>
      <c r="E167" s="1">
        <f t="shared" si="17"/>
        <v>3.6013758477226849</v>
      </c>
      <c r="F167" s="1">
        <f t="shared" si="20"/>
        <v>22.471307272731405</v>
      </c>
      <c r="K167" s="1">
        <f t="shared" si="19"/>
        <v>438.95141249864201</v>
      </c>
    </row>
    <row r="168" spans="1:11" ht="15" x14ac:dyDescent="0.2">
      <c r="A168" s="21">
        <v>66</v>
      </c>
      <c r="B168" s="22">
        <v>182.83</v>
      </c>
      <c r="C168" s="23">
        <v>13.361054747474748</v>
      </c>
      <c r="D168" s="1">
        <f t="shared" si="18"/>
        <v>3.6013758477226849</v>
      </c>
      <c r="E168" s="1">
        <f t="shared" si="17"/>
        <v>3.5094296313889659</v>
      </c>
      <c r="F168" s="1">
        <f t="shared" si="20"/>
        <v>21.924174716094985</v>
      </c>
      <c r="K168" s="1">
        <f t="shared" si="19"/>
        <v>436.26322855945858</v>
      </c>
    </row>
    <row r="169" spans="1:11" ht="15" x14ac:dyDescent="0.2">
      <c r="A169" s="21">
        <v>67</v>
      </c>
      <c r="B169" s="22">
        <v>186.42</v>
      </c>
      <c r="C169" s="23">
        <v>13.104584292929294</v>
      </c>
      <c r="D169" s="1">
        <f t="shared" si="18"/>
        <v>3.5094296313889659</v>
      </c>
      <c r="E169" s="1">
        <f t="shared" si="17"/>
        <v>3.4212789176129204</v>
      </c>
      <c r="F169" s="1">
        <f t="shared" si="20"/>
        <v>21.397692833711364</v>
      </c>
      <c r="K169" s="1">
        <f t="shared" si="19"/>
        <v>433.65623600159068</v>
      </c>
    </row>
    <row r="170" spans="1:11" ht="15" x14ac:dyDescent="0.2">
      <c r="A170" s="21">
        <v>68</v>
      </c>
      <c r="B170" s="22">
        <v>190.02</v>
      </c>
      <c r="C170" s="23">
        <v>12.702625707070693</v>
      </c>
      <c r="D170" s="1">
        <f t="shared" si="18"/>
        <v>3.4212789176129204</v>
      </c>
      <c r="E170" s="1">
        <f t="shared" si="17"/>
        <v>3.3369352641231496</v>
      </c>
      <c r="F170" s="1">
        <f t="shared" si="20"/>
        <v>20.892164477114008</v>
      </c>
      <c r="K170" s="1">
        <f t="shared" si="19"/>
        <v>431.13343704669779</v>
      </c>
    </row>
    <row r="171" spans="1:11" ht="15" x14ac:dyDescent="0.2">
      <c r="A171" s="21">
        <v>69</v>
      </c>
      <c r="B171" s="22">
        <v>193.62</v>
      </c>
      <c r="C171" s="23">
        <v>12.428889343434335</v>
      </c>
      <c r="D171" s="1">
        <f t="shared" si="18"/>
        <v>3.3369352641231496</v>
      </c>
      <c r="E171" s="1">
        <f t="shared" si="17"/>
        <v>3.2557288403849016</v>
      </c>
      <c r="F171" s="1">
        <f t="shared" si="20"/>
        <v>20.40773511697606</v>
      </c>
      <c r="K171" s="1">
        <f t="shared" si="19"/>
        <v>428.61074424214326</v>
      </c>
    </row>
    <row r="172" spans="1:11" ht="15" x14ac:dyDescent="0.2">
      <c r="A172" s="21">
        <v>70</v>
      </c>
      <c r="B172" s="22">
        <v>197.24</v>
      </c>
      <c r="C172" s="23">
        <v>12.034318131313125</v>
      </c>
      <c r="D172" s="1">
        <f t="shared" si="18"/>
        <v>3.2557288403849016</v>
      </c>
      <c r="E172" s="1">
        <f t="shared" si="17"/>
        <v>3.1779222587680587</v>
      </c>
      <c r="F172" s="1">
        <f t="shared" si="20"/>
        <v>19.94062820503089</v>
      </c>
      <c r="K172" s="1">
        <f t="shared" si="19"/>
        <v>426.18962563471877</v>
      </c>
    </row>
    <row r="173" spans="1:11" ht="15" x14ac:dyDescent="0.2">
      <c r="A173" s="21">
        <v>71</v>
      </c>
      <c r="B173" s="22">
        <v>200.86</v>
      </c>
      <c r="C173" s="23">
        <v>11.787098686868688</v>
      </c>
      <c r="D173" s="1">
        <f t="shared" si="18"/>
        <v>3.1779222587680587</v>
      </c>
      <c r="E173" s="1">
        <f t="shared" si="17"/>
        <v>3.1031138440282593</v>
      </c>
      <c r="F173" s="1">
        <f t="shared" si="20"/>
        <v>19.492419775663844</v>
      </c>
      <c r="K173" s="1">
        <f t="shared" si="19"/>
        <v>423.79495099030669</v>
      </c>
    </row>
    <row r="174" spans="1:11" ht="15" x14ac:dyDescent="0.2">
      <c r="A174" s="21">
        <v>72</v>
      </c>
      <c r="B174" s="22">
        <v>204.49</v>
      </c>
      <c r="C174" s="23">
        <v>11.438151969696978</v>
      </c>
      <c r="D174" s="1">
        <f t="shared" si="18"/>
        <v>3.1031138440282593</v>
      </c>
      <c r="E174" s="1">
        <f t="shared" si="17"/>
        <v>3.0313367985116542</v>
      </c>
      <c r="F174" s="1">
        <f t="shared" si="20"/>
        <v>19.060859703676243</v>
      </c>
      <c r="K174" s="1">
        <f t="shared" si="19"/>
        <v>421.47408609664808</v>
      </c>
    </row>
    <row r="175" spans="1:11" ht="15" x14ac:dyDescent="0.2">
      <c r="A175" s="21">
        <v>73</v>
      </c>
      <c r="B175" s="22">
        <v>208.12</v>
      </c>
      <c r="C175" s="23">
        <v>11.219284797979796</v>
      </c>
      <c r="D175" s="1">
        <f t="shared" si="18"/>
        <v>3.0313367985116542</v>
      </c>
      <c r="E175" s="1">
        <f t="shared" si="17"/>
        <v>2.9624185686201456</v>
      </c>
      <c r="F175" s="1">
        <f t="shared" si="20"/>
        <v>18.646198657333127</v>
      </c>
      <c r="K175" s="1">
        <f t="shared" si="19"/>
        <v>419.20345132190545</v>
      </c>
    </row>
    <row r="176" spans="1:11" ht="15" x14ac:dyDescent="0.2">
      <c r="A176" s="21">
        <v>74</v>
      </c>
      <c r="B176" s="22">
        <v>211.75</v>
      </c>
      <c r="C176" s="23">
        <v>10.885739595959592</v>
      </c>
      <c r="D176" s="1">
        <f t="shared" si="18"/>
        <v>2.9624185686201456</v>
      </c>
      <c r="E176" s="1">
        <f t="shared" si="17"/>
        <v>2.8961991578294599</v>
      </c>
      <c r="F176" s="1">
        <f t="shared" si="20"/>
        <v>18.247497157757234</v>
      </c>
      <c r="K176" s="1">
        <f t="shared" si="19"/>
        <v>416.98117905853661</v>
      </c>
    </row>
    <row r="177" spans="1:11" ht="15" x14ac:dyDescent="0.2">
      <c r="A177" s="21">
        <v>75</v>
      </c>
      <c r="B177" s="22">
        <v>215.38</v>
      </c>
      <c r="C177" s="23">
        <v>10.684749191919188</v>
      </c>
      <c r="D177" s="1">
        <f t="shared" si="18"/>
        <v>2.8961991578294599</v>
      </c>
      <c r="E177" s="1">
        <f t="shared" si="17"/>
        <v>2.8323580162204558</v>
      </c>
      <c r="F177" s="1">
        <f t="shared" si="20"/>
        <v>17.863882876575694</v>
      </c>
      <c r="K177" s="1">
        <f t="shared" si="19"/>
        <v>414.78031012366796</v>
      </c>
    </row>
    <row r="178" spans="1:11" ht="15" x14ac:dyDescent="0.2">
      <c r="A178" s="21">
        <v>76</v>
      </c>
      <c r="B178" s="22">
        <v>219.02</v>
      </c>
      <c r="C178" s="23">
        <v>10.385112575757574</v>
      </c>
      <c r="D178" s="1">
        <f t="shared" si="18"/>
        <v>2.8323580162204558</v>
      </c>
      <c r="E178" s="1">
        <f t="shared" si="17"/>
        <v>2.7711075284239857</v>
      </c>
      <c r="F178" s="1">
        <f t="shared" si="20"/>
        <v>17.493546354815244</v>
      </c>
      <c r="K178" s="1">
        <f t="shared" si="19"/>
        <v>412.66892242601836</v>
      </c>
    </row>
    <row r="179" spans="1:11" ht="15" x14ac:dyDescent="0.2">
      <c r="A179" s="21">
        <v>77</v>
      </c>
      <c r="B179" s="22">
        <v>222.65</v>
      </c>
      <c r="C179" s="23">
        <v>10.229129747474747</v>
      </c>
      <c r="D179" s="1">
        <f t="shared" si="18"/>
        <v>2.7711075284239857</v>
      </c>
      <c r="E179" s="1">
        <f t="shared" si="17"/>
        <v>2.71229978347775</v>
      </c>
      <c r="F179" s="1">
        <f t="shared" si="20"/>
        <v>17.13776582011209</v>
      </c>
      <c r="K179" s="1">
        <f t="shared" si="19"/>
        <v>410.60572452271026</v>
      </c>
    </row>
    <row r="180" spans="1:11" ht="15" x14ac:dyDescent="0.2">
      <c r="A180" s="21">
        <v>78</v>
      </c>
      <c r="B180" s="22">
        <v>226.27</v>
      </c>
      <c r="C180" s="23">
        <v>9.9449307575757544</v>
      </c>
      <c r="D180" s="1">
        <f t="shared" si="18"/>
        <v>2.71229978347775</v>
      </c>
      <c r="E180" s="1">
        <f t="shared" si="17"/>
        <v>2.6554904061270044</v>
      </c>
      <c r="F180" s="1">
        <f t="shared" si="20"/>
        <v>16.795728949971402</v>
      </c>
      <c r="K180" s="1">
        <f t="shared" si="19"/>
        <v>408.54163692141611</v>
      </c>
    </row>
    <row r="181" spans="1:11" ht="15" x14ac:dyDescent="0.2">
      <c r="A181" s="21">
        <v>79</v>
      </c>
      <c r="B181" s="22">
        <v>229.9</v>
      </c>
      <c r="C181" s="23">
        <v>9.7704597979797967</v>
      </c>
      <c r="D181" s="1">
        <f t="shared" si="18"/>
        <v>2.6554904061270044</v>
      </c>
      <c r="E181" s="1">
        <f t="shared" si="17"/>
        <v>2.6010294829679168</v>
      </c>
      <c r="F181" s="1">
        <f t="shared" si="20"/>
        <v>16.464891166025236</v>
      </c>
      <c r="K181" s="1">
        <f t="shared" si="19"/>
        <v>406.58266424210177</v>
      </c>
    </row>
    <row r="182" spans="1:11" ht="15" x14ac:dyDescent="0.2">
      <c r="A182" s="21">
        <v>80</v>
      </c>
      <c r="B182" s="22">
        <v>233.51</v>
      </c>
      <c r="C182" s="23">
        <v>9.505355252525252</v>
      </c>
      <c r="D182" s="1">
        <f t="shared" si="18"/>
        <v>2.6010294829679168</v>
      </c>
      <c r="E182" s="1">
        <f t="shared" si="17"/>
        <v>2.5484955566798719</v>
      </c>
      <c r="F182" s="1">
        <f t="shared" si="20"/>
        <v>16.147330099211256</v>
      </c>
      <c r="K182" s="1">
        <f t="shared" si="19"/>
        <v>404.62617695814146</v>
      </c>
    </row>
    <row r="183" spans="1:11" ht="15" x14ac:dyDescent="0.2">
      <c r="A183" s="21">
        <v>81</v>
      </c>
      <c r="B183" s="22">
        <v>237.12</v>
      </c>
      <c r="C183" s="23">
        <v>9.3247127777777798</v>
      </c>
      <c r="D183" s="1">
        <f t="shared" si="18"/>
        <v>2.5484955566798719</v>
      </c>
      <c r="E183" s="1">
        <f t="shared" si="17"/>
        <v>2.497792639230215</v>
      </c>
      <c r="F183" s="1">
        <f t="shared" si="20"/>
        <v>15.840626190976593</v>
      </c>
      <c r="K183" s="1">
        <f t="shared" si="19"/>
        <v>402.70700009822906</v>
      </c>
    </row>
    <row r="184" spans="1:11" ht="15" x14ac:dyDescent="0.2">
      <c r="A184" s="21">
        <v>82</v>
      </c>
      <c r="B184" s="22">
        <v>240.73</v>
      </c>
      <c r="C184" s="23">
        <v>9.1101534848484853</v>
      </c>
      <c r="D184" s="1">
        <f t="shared" si="18"/>
        <v>2.497792639230215</v>
      </c>
      <c r="E184" s="1">
        <f t="shared" si="17"/>
        <v>2.4490974848017086</v>
      </c>
      <c r="F184" s="1">
        <f>F183*(B183/B184)^I$4</f>
        <v>15.544251294863923</v>
      </c>
      <c r="K184" s="1">
        <f t="shared" si="19"/>
        <v>400.86754764046225</v>
      </c>
    </row>
    <row r="185" spans="1:11" ht="15" x14ac:dyDescent="0.2">
      <c r="A185" s="21">
        <v>83</v>
      </c>
      <c r="B185" s="22">
        <v>244.32</v>
      </c>
      <c r="C185" s="23">
        <v>8.9677380808080827</v>
      </c>
      <c r="D185" s="1">
        <f t="shared" si="18"/>
        <v>2.4490974848017086</v>
      </c>
      <c r="E185" s="1">
        <f t="shared" si="17"/>
        <v>2.4021702711156605</v>
      </c>
      <c r="F185" s="1">
        <f t="shared" si="20"/>
        <v>15.259271624072101</v>
      </c>
      <c r="K185" s="1">
        <f t="shared" si="19"/>
        <v>399.05009516842051</v>
      </c>
    </row>
    <row r="186" spans="1:11" ht="15" x14ac:dyDescent="0.2">
      <c r="A186" s="21">
        <v>84</v>
      </c>
      <c r="B186" s="22">
        <v>247.9</v>
      </c>
      <c r="C186" s="23">
        <v>8.7168292424242484</v>
      </c>
      <c r="D186" s="1">
        <f t="shared" si="18"/>
        <v>2.4021702711156605</v>
      </c>
      <c r="E186" s="1">
        <f t="shared" si="17"/>
        <v>2.3569205700328082</v>
      </c>
      <c r="F186" s="1">
        <f t="shared" si="20"/>
        <v>14.984315889349199</v>
      </c>
      <c r="K186" s="1">
        <f t="shared" si="19"/>
        <v>397.2702874297654</v>
      </c>
    </row>
    <row r="187" spans="1:11" ht="15" x14ac:dyDescent="0.2">
      <c r="A187" s="21">
        <v>85</v>
      </c>
      <c r="B187" s="22">
        <v>251.47</v>
      </c>
      <c r="C187" s="23">
        <v>8.6225090404040472</v>
      </c>
      <c r="D187" s="1">
        <f t="shared" si="18"/>
        <v>2.3569205700328082</v>
      </c>
      <c r="E187" s="1">
        <f t="shared" si="17"/>
        <v>2.3132638881079406</v>
      </c>
      <c r="F187" s="1">
        <f t="shared" si="20"/>
        <v>14.718882934730802</v>
      </c>
      <c r="K187" s="1">
        <f t="shared" si="19"/>
        <v>395.5268505130648</v>
      </c>
    </row>
    <row r="188" spans="1:11" ht="15" x14ac:dyDescent="0.2">
      <c r="A188" s="21">
        <v>86</v>
      </c>
      <c r="B188" s="22">
        <v>255.03</v>
      </c>
      <c r="C188" s="23">
        <v>8.3882307070707114</v>
      </c>
      <c r="D188" s="1">
        <f t="shared" si="18"/>
        <v>2.3132638881079406</v>
      </c>
      <c r="E188" s="1">
        <f t="shared" si="17"/>
        <v>2.2712380138093953</v>
      </c>
      <c r="F188" s="1">
        <f t="shared" si="20"/>
        <v>14.462503924496229</v>
      </c>
      <c r="K188" s="1">
        <f t="shared" si="19"/>
        <v>393.83882800314706</v>
      </c>
    </row>
    <row r="189" spans="1:11" ht="15" x14ac:dyDescent="0.2">
      <c r="A189" s="21">
        <v>87</v>
      </c>
      <c r="B189" s="22">
        <v>258.57</v>
      </c>
      <c r="C189" s="23">
        <v>8.2951322727272725</v>
      </c>
      <c r="D189" s="1">
        <f t="shared" si="18"/>
        <v>2.2712380138093953</v>
      </c>
      <c r="E189" s="1">
        <f t="shared" si="17"/>
        <v>2.2307580501630055</v>
      </c>
      <c r="F189" s="1">
        <f t="shared" si="20"/>
        <v>14.215426989275468</v>
      </c>
      <c r="K189" s="1">
        <f t="shared" si="19"/>
        <v>392.1888256163482</v>
      </c>
    </row>
    <row r="190" spans="1:11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18"/>
        <v>2.2307580501630055</v>
      </c>
      <c r="E190" s="1">
        <f t="shared" si="17"/>
        <v>2.1916350356414047</v>
      </c>
      <c r="F190" s="1">
        <f t="shared" si="20"/>
        <v>13.977178609230224</v>
      </c>
      <c r="K190" s="1">
        <f t="shared" si="19"/>
        <v>390.55598406131713</v>
      </c>
    </row>
    <row r="191" spans="1:11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18"/>
        <v>2.1916350356414047</v>
      </c>
      <c r="E191" s="1">
        <f t="shared" si="17"/>
        <v>2.1539113037702022</v>
      </c>
      <c r="F191" s="1">
        <f t="shared" si="20"/>
        <v>13.746669457442062</v>
      </c>
      <c r="K191" s="1">
        <f t="shared" si="19"/>
        <v>388.9739321891185</v>
      </c>
    </row>
    <row r="192" spans="1:11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18"/>
        <v>2.1539113037702022</v>
      </c>
      <c r="E192" s="1">
        <f t="shared" si="17"/>
        <v>2.1174138840687005</v>
      </c>
      <c r="F192" s="1">
        <f t="shared" si="20"/>
        <v>13.524170274763659</v>
      </c>
      <c r="K192" s="1">
        <f t="shared" si="19"/>
        <v>387.40741264736187</v>
      </c>
    </row>
    <row r="193" spans="1:11" ht="15" x14ac:dyDescent="0.2">
      <c r="A193" s="21">
        <v>91</v>
      </c>
      <c r="B193" s="22">
        <v>272.57</v>
      </c>
      <c r="C193" s="23">
        <v>7.6434633333333313</v>
      </c>
      <c r="D193" s="1">
        <f t="shared" si="18"/>
        <v>2.1174138840687005</v>
      </c>
      <c r="E193" s="1">
        <f t="shared" si="17"/>
        <v>2.0822872262540972</v>
      </c>
      <c r="F193" s="1">
        <f t="shared" si="20"/>
        <v>13.30868085510402</v>
      </c>
      <c r="K193" s="1">
        <f t="shared" si="19"/>
        <v>385.90757214452753</v>
      </c>
    </row>
    <row r="194" spans="1:11" ht="15" x14ac:dyDescent="0.2">
      <c r="A194" s="21">
        <v>92</v>
      </c>
      <c r="B194" s="22">
        <v>276.02</v>
      </c>
      <c r="C194" s="23">
        <v>7.4375648459595922</v>
      </c>
      <c r="D194" s="1">
        <f t="shared" si="18"/>
        <v>2.0822872262540972</v>
      </c>
      <c r="E194" s="1">
        <f t="shared" si="17"/>
        <v>2.0483638228869214</v>
      </c>
      <c r="F194" s="1">
        <f t="shared" si="20"/>
        <v>13.10107367697918</v>
      </c>
      <c r="K194" s="1">
        <f t="shared" si="19"/>
        <v>384.42556345986083</v>
      </c>
    </row>
    <row r="195" spans="1:11" ht="15" x14ac:dyDescent="0.2">
      <c r="A195" s="21">
        <v>93</v>
      </c>
      <c r="B195" s="22">
        <v>279.45</v>
      </c>
      <c r="C195" s="23">
        <v>7.4030452525252493</v>
      </c>
      <c r="D195" s="1">
        <f t="shared" si="18"/>
        <v>2.0483638228869214</v>
      </c>
      <c r="E195" s="1">
        <f t="shared" ref="E195:E258" si="21">D195*(B195/B196)^$I$3</f>
        <v>2.0155864228300935</v>
      </c>
      <c r="F195" s="1">
        <f t="shared" si="20"/>
        <v>12.900378001156382</v>
      </c>
      <c r="K195" s="1">
        <f t="shared" si="19"/>
        <v>382.97475701889437</v>
      </c>
    </row>
    <row r="196" spans="1:11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22">E195</f>
        <v>2.0155864228300935</v>
      </c>
      <c r="E196" s="1">
        <f t="shared" si="21"/>
        <v>1.9839934709675426</v>
      </c>
      <c r="F196" s="1">
        <f t="shared" si="20"/>
        <v>12.706272269161168</v>
      </c>
      <c r="K196" s="1">
        <f t="shared" ref="K196:K259" si="23">1/(E195*B195/(K195*(B196)*E196))</f>
        <v>381.57190191879135</v>
      </c>
    </row>
    <row r="197" spans="1:11" ht="15" x14ac:dyDescent="0.2">
      <c r="A197" s="21">
        <v>95</v>
      </c>
      <c r="B197" s="22">
        <v>286.24</v>
      </c>
      <c r="C197" s="23">
        <v>7.1367147449494945</v>
      </c>
      <c r="D197" s="1">
        <f t="shared" si="22"/>
        <v>1.9839934709675426</v>
      </c>
      <c r="E197" s="1">
        <f t="shared" si="21"/>
        <v>1.9533476401322767</v>
      </c>
      <c r="F197" s="1">
        <f t="shared" si="20"/>
        <v>12.519001008031669</v>
      </c>
      <c r="K197" s="1">
        <f t="shared" si="23"/>
        <v>380.16705324545001</v>
      </c>
    </row>
    <row r="198" spans="1:11" ht="15" x14ac:dyDescent="0.2">
      <c r="A198" s="21">
        <v>96</v>
      </c>
      <c r="B198" s="22">
        <v>289.61</v>
      </c>
      <c r="C198" s="23">
        <v>6.9770293409090911</v>
      </c>
      <c r="D198" s="1">
        <f t="shared" si="22"/>
        <v>1.9533476401322767</v>
      </c>
      <c r="E198" s="1">
        <f t="shared" si="21"/>
        <v>1.9237835657999609</v>
      </c>
      <c r="F198" s="1">
        <f t="shared" si="20"/>
        <v>12.337172479018735</v>
      </c>
      <c r="K198" s="1">
        <f t="shared" si="23"/>
        <v>378.82128691798681</v>
      </c>
    </row>
    <row r="199" spans="1:11" ht="15" x14ac:dyDescent="0.2">
      <c r="A199" s="21">
        <v>97</v>
      </c>
      <c r="B199" s="22">
        <v>292.95</v>
      </c>
      <c r="C199" s="23">
        <v>6.9122943434343442</v>
      </c>
      <c r="D199" s="1">
        <f t="shared" si="22"/>
        <v>1.9237835657999609</v>
      </c>
      <c r="E199" s="1">
        <f t="shared" si="21"/>
        <v>1.8952497756529529</v>
      </c>
      <c r="F199" s="1">
        <f t="shared" si="20"/>
        <v>12.161599588695184</v>
      </c>
      <c r="K199" s="1">
        <f t="shared" si="23"/>
        <v>377.50661606668024</v>
      </c>
    </row>
    <row r="200" spans="1:11" ht="15" x14ac:dyDescent="0.2">
      <c r="A200" s="21">
        <v>98</v>
      </c>
      <c r="B200" s="22">
        <v>296.26</v>
      </c>
      <c r="C200" s="23">
        <v>6.7310348409090901</v>
      </c>
      <c r="D200" s="1">
        <f t="shared" si="22"/>
        <v>1.8952497756529529</v>
      </c>
      <c r="E200" s="1">
        <f t="shared" si="21"/>
        <v>1.8676979867843972</v>
      </c>
      <c r="F200" s="1">
        <f t="shared" si="20"/>
        <v>11.991991314863064</v>
      </c>
      <c r="K200" s="1">
        <f t="shared" si="23"/>
        <v>376.22208008189762</v>
      </c>
    </row>
    <row r="201" spans="1:11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22"/>
        <v>1.8676979867843972</v>
      </c>
      <c r="E201" s="1">
        <f t="shared" si="21"/>
        <v>1.8410020000000018</v>
      </c>
      <c r="F201" s="1">
        <f t="shared" si="20"/>
        <v>11.828074372363366</v>
      </c>
      <c r="K201" s="1">
        <f t="shared" si="23"/>
        <v>374.95029261166405</v>
      </c>
    </row>
    <row r="202" spans="1:11" ht="15" x14ac:dyDescent="0.2">
      <c r="A202" s="21">
        <v>100</v>
      </c>
      <c r="B202" s="22">
        <v>302.8</v>
      </c>
      <c r="C202" s="23">
        <v>6.5399135631313126</v>
      </c>
      <c r="D202" s="1">
        <f t="shared" si="22"/>
        <v>1.8410020000000018</v>
      </c>
      <c r="E202" s="1">
        <f t="shared" si="21"/>
        <v>1.8152040233044413</v>
      </c>
      <c r="F202" s="1">
        <f t="shared" si="20"/>
        <v>11.66911016428273</v>
      </c>
      <c r="K202" s="1">
        <f t="shared" si="23"/>
        <v>373.71964479433751</v>
      </c>
    </row>
    <row r="203" spans="1:11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22"/>
        <v>1.8152040233044413</v>
      </c>
      <c r="E203" s="1">
        <f t="shared" si="21"/>
        <v>1.7902637307886089</v>
      </c>
      <c r="F203" s="1">
        <f t="shared" si="20"/>
        <v>11.51536148193243</v>
      </c>
      <c r="K203" s="1">
        <f t="shared" si="23"/>
        <v>372.51659678950642</v>
      </c>
    </row>
    <row r="204" spans="1:11" ht="15" x14ac:dyDescent="0.2">
      <c r="A204" s="21">
        <v>102</v>
      </c>
      <c r="B204" s="22">
        <v>309.23</v>
      </c>
      <c r="C204" s="23">
        <v>6.3395456464646465</v>
      </c>
      <c r="D204" s="1">
        <f t="shared" si="22"/>
        <v>1.7902637307886089</v>
      </c>
      <c r="E204" s="1">
        <f t="shared" si="21"/>
        <v>1.7661431652147237</v>
      </c>
      <c r="F204" s="1">
        <f t="shared" si="20"/>
        <v>11.366599366469437</v>
      </c>
      <c r="K204" s="1">
        <f t="shared" si="23"/>
        <v>371.34034496633654</v>
      </c>
    </row>
    <row r="205" spans="1:11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22"/>
        <v>1.7661431652147237</v>
      </c>
      <c r="E205" s="1">
        <f t="shared" si="21"/>
        <v>1.7428065694124699</v>
      </c>
      <c r="F205" s="1">
        <f t="shared" si="20"/>
        <v>11.222608088540182</v>
      </c>
      <c r="K205" s="1">
        <f t="shared" si="23"/>
        <v>370.19012079211404</v>
      </c>
    </row>
    <row r="206" spans="1:11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22"/>
        <v>1.7428065694124699</v>
      </c>
      <c r="E206" s="1">
        <f t="shared" si="21"/>
        <v>1.7202202317682296</v>
      </c>
      <c r="F206" s="1">
        <f t="shared" si="20"/>
        <v>11.083184219477735</v>
      </c>
      <c r="K206" s="1">
        <f t="shared" si="23"/>
        <v>369.06518891069601</v>
      </c>
    </row>
    <row r="207" spans="1:11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22"/>
        <v>1.7202202317682296</v>
      </c>
      <c r="E207" s="1">
        <f t="shared" si="21"/>
        <v>1.6983523444606554</v>
      </c>
      <c r="F207" s="1">
        <f t="shared" si="20"/>
        <v>10.948135779244774</v>
      </c>
      <c r="K207" s="1">
        <f t="shared" si="23"/>
        <v>367.96484534907262</v>
      </c>
    </row>
    <row r="208" spans="1:11" ht="15" x14ac:dyDescent="0.2">
      <c r="A208" s="21">
        <v>106</v>
      </c>
      <c r="B208" s="22">
        <v>321.73</v>
      </c>
      <c r="C208" s="23">
        <v>5.9875153434343433</v>
      </c>
      <c r="D208" s="1">
        <f t="shared" si="22"/>
        <v>1.6983523444606554</v>
      </c>
      <c r="E208" s="1">
        <f t="shared" si="21"/>
        <v>1.6772415572706674</v>
      </c>
      <c r="F208" s="1">
        <f t="shared" si="20"/>
        <v>10.81728145386125</v>
      </c>
      <c r="K208" s="1">
        <f t="shared" si="23"/>
        <v>366.90344075423513</v>
      </c>
    </row>
    <row r="209" spans="1:11" ht="15" x14ac:dyDescent="0.2">
      <c r="A209" s="21">
        <v>107</v>
      </c>
      <c r="B209" s="22">
        <v>324.77</v>
      </c>
      <c r="C209" s="23">
        <v>5.9554562323232325</v>
      </c>
      <c r="D209" s="1">
        <f t="shared" si="22"/>
        <v>1.6772415572706674</v>
      </c>
      <c r="E209" s="1">
        <f t="shared" si="21"/>
        <v>1.6567206563293615</v>
      </c>
      <c r="F209" s="1">
        <f t="shared" si="20"/>
        <v>10.690861339749267</v>
      </c>
      <c r="K209" s="1">
        <f t="shared" si="23"/>
        <v>365.83883346653704</v>
      </c>
    </row>
    <row r="210" spans="1:11" ht="15" x14ac:dyDescent="0.2">
      <c r="A210" s="21">
        <v>108</v>
      </c>
      <c r="B210" s="22">
        <v>327.79</v>
      </c>
      <c r="C210" s="23">
        <v>5.8438673510101014</v>
      </c>
      <c r="D210" s="1">
        <f t="shared" si="22"/>
        <v>1.6567206563293615</v>
      </c>
      <c r="E210" s="1">
        <f t="shared" si="21"/>
        <v>1.6369646491880496</v>
      </c>
      <c r="F210" s="1">
        <f t="shared" si="20"/>
        <v>10.567881945326207</v>
      </c>
      <c r="K210" s="1">
        <f t="shared" si="23"/>
        <v>364.83761846876553</v>
      </c>
    </row>
    <row r="211" spans="1:11" ht="15" x14ac:dyDescent="0.2">
      <c r="A211" s="21">
        <v>109</v>
      </c>
      <c r="B211" s="22">
        <v>330.76</v>
      </c>
      <c r="C211" s="23">
        <v>5.8389352196969693</v>
      </c>
      <c r="D211" s="1">
        <f t="shared" si="22"/>
        <v>1.6369646491880496</v>
      </c>
      <c r="E211" s="1">
        <f t="shared" si="21"/>
        <v>1.6177466330161814</v>
      </c>
      <c r="F211" s="1">
        <f t="shared" si="20"/>
        <v>10.449399884390115</v>
      </c>
      <c r="K211" s="1">
        <f t="shared" si="23"/>
        <v>363.82128125457876</v>
      </c>
    </row>
    <row r="212" spans="1:11" ht="15" x14ac:dyDescent="0.2">
      <c r="A212" s="21">
        <v>110</v>
      </c>
      <c r="B212" s="22">
        <v>333.71</v>
      </c>
      <c r="C212" s="23">
        <v>5.7008360176767683</v>
      </c>
      <c r="D212" s="1">
        <f t="shared" si="22"/>
        <v>1.6177466330161814</v>
      </c>
      <c r="E212" s="1">
        <f t="shared" si="21"/>
        <v>1.5992363041187965</v>
      </c>
      <c r="F212" s="1">
        <f t="shared" si="20"/>
        <v>10.334061747926603</v>
      </c>
      <c r="K212" s="1">
        <f t="shared" si="23"/>
        <v>362.86616277299919</v>
      </c>
    </row>
    <row r="213" spans="1:11" ht="15" x14ac:dyDescent="0.2">
      <c r="A213" s="21">
        <v>111</v>
      </c>
      <c r="B213" s="22">
        <v>336.61</v>
      </c>
      <c r="C213" s="23">
        <v>5.6903552398989907</v>
      </c>
      <c r="D213" s="1">
        <f t="shared" si="22"/>
        <v>1.5992363041187965</v>
      </c>
      <c r="E213" s="1">
        <f t="shared" si="21"/>
        <v>1.5812177351258123</v>
      </c>
      <c r="F213" s="1">
        <f t="shared" si="20"/>
        <v>10.222892904540679</v>
      </c>
      <c r="K213" s="1">
        <f t="shared" si="23"/>
        <v>361.89559902931575</v>
      </c>
    </row>
    <row r="214" spans="1:11" ht="15" x14ac:dyDescent="0.2">
      <c r="A214" s="21">
        <v>112</v>
      </c>
      <c r="B214" s="22">
        <v>339.49</v>
      </c>
      <c r="C214" s="23">
        <v>5.5423916489898994</v>
      </c>
      <c r="D214" s="1">
        <f t="shared" si="22"/>
        <v>1.5812177351258123</v>
      </c>
      <c r="E214" s="1">
        <f t="shared" si="21"/>
        <v>1.5638555826354075</v>
      </c>
      <c r="F214" s="1">
        <f t="shared" si="20"/>
        <v>10.114603100482741</v>
      </c>
      <c r="K214" s="1">
        <f t="shared" si="23"/>
        <v>360.98424035130637</v>
      </c>
    </row>
    <row r="215" spans="1:11" ht="15" x14ac:dyDescent="0.2">
      <c r="A215" s="21">
        <v>113</v>
      </c>
      <c r="B215" s="22">
        <v>342.32</v>
      </c>
      <c r="C215" s="23">
        <v>5.5633531994949497</v>
      </c>
      <c r="D215" s="1">
        <f t="shared" si="22"/>
        <v>1.5638555826354075</v>
      </c>
      <c r="E215" s="1">
        <f t="shared" si="21"/>
        <v>1.5470035082787947</v>
      </c>
      <c r="F215" s="1">
        <f t="shared" si="20"/>
        <v>10.010188059990339</v>
      </c>
      <c r="K215" s="1">
        <f t="shared" si="23"/>
        <v>360.07103177030922</v>
      </c>
    </row>
    <row r="216" spans="1:11" ht="15" x14ac:dyDescent="0.2">
      <c r="A216" s="21">
        <v>114</v>
      </c>
      <c r="B216" s="22">
        <v>345.12</v>
      </c>
      <c r="C216" s="23">
        <v>5.4326520631313127</v>
      </c>
      <c r="D216" s="1">
        <f t="shared" si="22"/>
        <v>1.5470035082787947</v>
      </c>
      <c r="E216" s="1">
        <f t="shared" si="21"/>
        <v>1.5306425475330958</v>
      </c>
      <c r="F216" s="1">
        <f t="shared" ref="F216:F279" si="24">F215*(B215/B216)^I$4</f>
        <v>9.9087739002101713</v>
      </c>
      <c r="K216" s="1">
        <f t="shared" si="23"/>
        <v>359.17700120785207</v>
      </c>
    </row>
    <row r="217" spans="1:11" ht="15" x14ac:dyDescent="0.2">
      <c r="A217" s="21">
        <v>115</v>
      </c>
      <c r="B217" s="22">
        <v>347.89</v>
      </c>
      <c r="C217" s="23">
        <v>5.4357347398989893</v>
      </c>
      <c r="D217" s="1">
        <f t="shared" si="22"/>
        <v>1.5306425475330958</v>
      </c>
      <c r="E217" s="1">
        <f t="shared" si="21"/>
        <v>1.5148696027426745</v>
      </c>
      <c r="F217" s="1">
        <f t="shared" si="24"/>
        <v>9.8102516258504124</v>
      </c>
      <c r="K217" s="1">
        <f t="shared" si="23"/>
        <v>358.32887619158629</v>
      </c>
    </row>
    <row r="218" spans="1:11" ht="15" x14ac:dyDescent="0.2">
      <c r="A218" s="21">
        <v>116</v>
      </c>
      <c r="B218" s="22">
        <v>350.61</v>
      </c>
      <c r="C218" s="23">
        <v>5.3081163106060592</v>
      </c>
      <c r="D218" s="1">
        <f t="shared" si="22"/>
        <v>1.5148696027426745</v>
      </c>
      <c r="E218" s="1">
        <f t="shared" si="21"/>
        <v>1.4995485482726911</v>
      </c>
      <c r="F218" s="1">
        <f t="shared" si="24"/>
        <v>9.7152102776440312</v>
      </c>
      <c r="K218" s="1">
        <f t="shared" si="23"/>
        <v>357.47809966219478</v>
      </c>
    </row>
    <row r="219" spans="1:11" ht="15" x14ac:dyDescent="0.2">
      <c r="A219" s="21">
        <v>117</v>
      </c>
      <c r="B219" s="22">
        <v>353.3</v>
      </c>
      <c r="C219" s="23">
        <v>5.2970195429292923</v>
      </c>
      <c r="D219" s="1">
        <f t="shared" si="22"/>
        <v>1.4995485482726911</v>
      </c>
      <c r="E219" s="1">
        <f t="shared" si="21"/>
        <v>1.484718780817301</v>
      </c>
      <c r="F219" s="1">
        <f t="shared" si="24"/>
        <v>9.6228348338576577</v>
      </c>
      <c r="K219" s="1">
        <f t="shared" si="23"/>
        <v>356.65839483503754</v>
      </c>
    </row>
    <row r="220" spans="1:11" ht="15" x14ac:dyDescent="0.2">
      <c r="A220" s="21">
        <v>118</v>
      </c>
      <c r="B220" s="22">
        <v>355.95</v>
      </c>
      <c r="C220" s="23">
        <v>5.1946785353535354</v>
      </c>
      <c r="D220" s="1">
        <f t="shared" si="22"/>
        <v>1.484718780817301</v>
      </c>
      <c r="E220" s="1">
        <f t="shared" si="21"/>
        <v>1.4703621763673727</v>
      </c>
      <c r="F220" s="1">
        <f t="shared" si="24"/>
        <v>9.5333674332041145</v>
      </c>
      <c r="K220" s="1">
        <f t="shared" si="23"/>
        <v>355.85898094832982</v>
      </c>
    </row>
    <row r="221" spans="1:11" ht="15" x14ac:dyDescent="0.2">
      <c r="A221" s="21">
        <v>119</v>
      </c>
      <c r="B221" s="22">
        <v>358.56</v>
      </c>
      <c r="C221" s="23">
        <v>5.1848153535353543</v>
      </c>
      <c r="D221" s="1">
        <f t="shared" si="22"/>
        <v>1.4703621763673727</v>
      </c>
      <c r="E221" s="1">
        <f t="shared" si="21"/>
        <v>1.4564615476600911</v>
      </c>
      <c r="F221" s="1">
        <f t="shared" si="24"/>
        <v>9.4467033891241563</v>
      </c>
      <c r="K221" s="1">
        <f t="shared" si="23"/>
        <v>355.07939685507603</v>
      </c>
    </row>
    <row r="222" spans="1:11" ht="15" x14ac:dyDescent="0.2">
      <c r="A222" s="21">
        <v>120</v>
      </c>
      <c r="B222" s="22">
        <v>361.13</v>
      </c>
      <c r="C222" s="23">
        <v>5.0867933813131332</v>
      </c>
      <c r="D222" s="1">
        <f t="shared" si="22"/>
        <v>1.4564615476600911</v>
      </c>
      <c r="E222" s="1">
        <f t="shared" si="21"/>
        <v>1.4430005870118596</v>
      </c>
      <c r="F222" s="1">
        <f t="shared" si="24"/>
        <v>9.3627433463809666</v>
      </c>
      <c r="K222" s="1">
        <f t="shared" si="23"/>
        <v>354.31920003719705</v>
      </c>
    </row>
    <row r="223" spans="1:11" ht="15" x14ac:dyDescent="0.2">
      <c r="A223" s="21">
        <v>121</v>
      </c>
      <c r="B223" s="22">
        <v>363.66</v>
      </c>
      <c r="C223" s="23">
        <v>5.1022048964646478</v>
      </c>
      <c r="D223" s="1">
        <f t="shared" si="22"/>
        <v>1.4430005870118596</v>
      </c>
      <c r="E223" s="1">
        <f t="shared" si="21"/>
        <v>1.4299118730803937</v>
      </c>
      <c r="F223" s="1">
        <f t="shared" si="24"/>
        <v>9.281392960251754</v>
      </c>
      <c r="K223" s="1">
        <f t="shared" si="23"/>
        <v>353.56512281143569</v>
      </c>
    </row>
    <row r="224" spans="1:11" ht="15" x14ac:dyDescent="0.2">
      <c r="A224" s="21">
        <v>122</v>
      </c>
      <c r="B224" s="22">
        <v>366.16</v>
      </c>
      <c r="C224" s="23">
        <v>4.9856913636363664</v>
      </c>
      <c r="D224" s="1">
        <f t="shared" si="22"/>
        <v>1.4299118730803937</v>
      </c>
      <c r="E224" s="1">
        <f t="shared" si="21"/>
        <v>1.4172853833989894</v>
      </c>
      <c r="F224" s="1">
        <f t="shared" si="24"/>
        <v>9.2022484420155291</v>
      </c>
      <c r="K224" s="1">
        <f t="shared" si="23"/>
        <v>352.85219121028001</v>
      </c>
    </row>
    <row r="225" spans="1:11" ht="15" x14ac:dyDescent="0.2">
      <c r="A225" s="21">
        <v>123</v>
      </c>
      <c r="B225" s="22">
        <v>368.61</v>
      </c>
      <c r="C225" s="23">
        <v>4.9943216161616188</v>
      </c>
      <c r="D225" s="1">
        <f t="shared" si="22"/>
        <v>1.4172853833989894</v>
      </c>
      <c r="E225" s="1">
        <f t="shared" si="21"/>
        <v>1.405054374638308</v>
      </c>
      <c r="F225" s="1">
        <f t="shared" si="24"/>
        <v>9.1258575881333499</v>
      </c>
      <c r="K225" s="1">
        <f t="shared" si="23"/>
        <v>352.14769947192951</v>
      </c>
    </row>
    <row r="226" spans="1:11" ht="15" x14ac:dyDescent="0.2">
      <c r="A226" s="21">
        <v>124</v>
      </c>
      <c r="B226" s="22">
        <v>371.02</v>
      </c>
      <c r="C226" s="23">
        <v>4.8926051515151538</v>
      </c>
      <c r="D226" s="1">
        <f t="shared" si="22"/>
        <v>1.405054374638308</v>
      </c>
      <c r="E226" s="1">
        <f t="shared" si="21"/>
        <v>1.3932055651893056</v>
      </c>
      <c r="F226" s="1">
        <f t="shared" si="24"/>
        <v>9.0518203724378239</v>
      </c>
      <c r="K226" s="1">
        <f t="shared" si="23"/>
        <v>351.46099384267569</v>
      </c>
    </row>
    <row r="227" spans="1:11" ht="15" x14ac:dyDescent="0.2">
      <c r="A227" s="21">
        <v>125</v>
      </c>
      <c r="B227" s="22">
        <v>373.39</v>
      </c>
      <c r="C227" s="23">
        <v>4.908015505050507</v>
      </c>
      <c r="D227" s="1">
        <f t="shared" si="22"/>
        <v>1.3932055651893056</v>
      </c>
      <c r="E227" s="1">
        <f t="shared" si="21"/>
        <v>1.3817263230135042</v>
      </c>
      <c r="F227" s="1">
        <f t="shared" si="24"/>
        <v>8.9800597253953729</v>
      </c>
      <c r="K227" s="1">
        <f t="shared" si="23"/>
        <v>350.79171292667667</v>
      </c>
    </row>
    <row r="228" spans="1:11" ht="15" x14ac:dyDescent="0.2">
      <c r="A228" s="21">
        <v>126</v>
      </c>
      <c r="B228" s="22">
        <v>375.72</v>
      </c>
      <c r="C228" s="23">
        <v>4.8038275732323257</v>
      </c>
      <c r="D228" s="1">
        <f t="shared" si="22"/>
        <v>1.3817263230135042</v>
      </c>
      <c r="E228" s="1">
        <f t="shared" si="21"/>
        <v>1.3706046288422953</v>
      </c>
      <c r="F228" s="1">
        <f t="shared" si="24"/>
        <v>8.9105022940910761</v>
      </c>
      <c r="K228" s="1">
        <f t="shared" si="23"/>
        <v>350.13950945124373</v>
      </c>
    </row>
    <row r="229" spans="1:11" ht="15" x14ac:dyDescent="0.2">
      <c r="A229" s="21">
        <v>127</v>
      </c>
      <c r="B229" s="22">
        <v>378.01</v>
      </c>
      <c r="C229" s="23">
        <v>4.8383522222222251</v>
      </c>
      <c r="D229" s="1">
        <f t="shared" si="22"/>
        <v>1.3706046288422953</v>
      </c>
      <c r="E229" s="1">
        <f t="shared" si="21"/>
        <v>1.3598290418865739</v>
      </c>
      <c r="F229" s="1">
        <f t="shared" si="24"/>
        <v>8.8430782346715713</v>
      </c>
      <c r="K229" s="1">
        <f t="shared" si="23"/>
        <v>349.50404965961536</v>
      </c>
    </row>
    <row r="230" spans="1:11" ht="15" x14ac:dyDescent="0.2">
      <c r="A230" s="21">
        <v>128</v>
      </c>
      <c r="B230" s="22">
        <v>380.26</v>
      </c>
      <c r="C230" s="23">
        <v>4.7372391414141442</v>
      </c>
      <c r="D230" s="1">
        <f t="shared" si="22"/>
        <v>1.3598290418865739</v>
      </c>
      <c r="E230" s="1">
        <f t="shared" si="21"/>
        <v>1.3493886678623848</v>
      </c>
      <c r="F230" s="1">
        <f t="shared" si="24"/>
        <v>8.7777210187924286</v>
      </c>
      <c r="K230" s="1">
        <f t="shared" si="23"/>
        <v>348.88501273779917</v>
      </c>
    </row>
    <row r="231" spans="1:11" ht="15" x14ac:dyDescent="0.2">
      <c r="A231" s="21">
        <v>129</v>
      </c>
      <c r="B231" s="22">
        <v>382.47</v>
      </c>
      <c r="C231" s="23">
        <v>4.7631365151515173</v>
      </c>
      <c r="D231" s="1">
        <f t="shared" si="22"/>
        <v>1.3493886678623848</v>
      </c>
      <c r="E231" s="1">
        <f t="shared" si="21"/>
        <v>1.3393194396589438</v>
      </c>
      <c r="F231" s="1">
        <f t="shared" si="24"/>
        <v>8.7143672529968423</v>
      </c>
      <c r="K231" s="1">
        <f t="shared" si="23"/>
        <v>348.29413346202057</v>
      </c>
    </row>
    <row r="232" spans="1:11" ht="15" x14ac:dyDescent="0.2">
      <c r="A232" s="21">
        <v>130</v>
      </c>
      <c r="B232" s="22">
        <v>384.63</v>
      </c>
      <c r="C232" s="23">
        <v>4.6583176262626287</v>
      </c>
      <c r="D232" s="1">
        <f t="shared" si="22"/>
        <v>1.3393194396589438</v>
      </c>
      <c r="E232" s="1">
        <f t="shared" si="21"/>
        <v>1.3295182553918323</v>
      </c>
      <c r="F232" s="1">
        <f t="shared" si="24"/>
        <v>8.65323772136</v>
      </c>
      <c r="K232" s="1">
        <f t="shared" si="23"/>
        <v>347.69790261537287</v>
      </c>
    </row>
    <row r="233" spans="1:11" ht="15" x14ac:dyDescent="0.2">
      <c r="A233" s="21">
        <v>131</v>
      </c>
      <c r="B233" s="22">
        <v>386.76</v>
      </c>
      <c r="C233" s="23">
        <v>4.6731197474747503</v>
      </c>
      <c r="D233" s="1">
        <f t="shared" si="22"/>
        <v>1.3295182553918323</v>
      </c>
      <c r="E233" s="1">
        <f t="shared" si="21"/>
        <v>1.3200677638337677</v>
      </c>
      <c r="F233" s="1">
        <f t="shared" si="24"/>
        <v>8.5937089100463719</v>
      </c>
      <c r="K233" s="1">
        <f t="shared" si="23"/>
        <v>347.1381849170026</v>
      </c>
    </row>
    <row r="234" spans="1:11" ht="15" x14ac:dyDescent="0.2">
      <c r="A234" s="21">
        <v>132</v>
      </c>
      <c r="B234" s="22">
        <v>388.84</v>
      </c>
      <c r="C234" s="23">
        <v>4.5948095454545479</v>
      </c>
      <c r="D234" s="1">
        <f t="shared" si="22"/>
        <v>1.3200677638337677</v>
      </c>
      <c r="E234" s="1">
        <f t="shared" si="21"/>
        <v>1.3109127290141513</v>
      </c>
      <c r="F234" s="1">
        <f t="shared" si="24"/>
        <v>8.5362850777762773</v>
      </c>
      <c r="K234" s="1">
        <f t="shared" si="23"/>
        <v>346.58465148731239</v>
      </c>
    </row>
    <row r="235" spans="1:11" ht="15" x14ac:dyDescent="0.2">
      <c r="A235" s="21">
        <v>133</v>
      </c>
      <c r="B235" s="22">
        <v>390.88</v>
      </c>
      <c r="C235" s="23">
        <v>4.6200926262626281</v>
      </c>
      <c r="D235" s="1">
        <f t="shared" si="22"/>
        <v>1.3109127290141513</v>
      </c>
      <c r="E235" s="1">
        <f t="shared" si="21"/>
        <v>1.3020887168934734</v>
      </c>
      <c r="F235" s="1">
        <f t="shared" si="24"/>
        <v>8.4806329395080802</v>
      </c>
      <c r="K235" s="1">
        <f t="shared" si="23"/>
        <v>346.05779506817066</v>
      </c>
    </row>
    <row r="236" spans="1:11" ht="15" x14ac:dyDescent="0.2">
      <c r="A236" s="21">
        <v>134</v>
      </c>
      <c r="B236" s="22">
        <v>392.87</v>
      </c>
      <c r="C236" s="23">
        <v>4.5165110606060628</v>
      </c>
      <c r="D236" s="1">
        <f t="shared" si="22"/>
        <v>1.3020887168934734</v>
      </c>
      <c r="E236" s="1">
        <f t="shared" si="21"/>
        <v>1.2934989401163852</v>
      </c>
      <c r="F236" s="1">
        <f t="shared" si="24"/>
        <v>8.4269709124043022</v>
      </c>
      <c r="K236" s="1">
        <f t="shared" si="23"/>
        <v>345.52506325602457</v>
      </c>
    </row>
    <row r="237" spans="1:11" ht="15" x14ac:dyDescent="0.2">
      <c r="A237" s="21">
        <v>135</v>
      </c>
      <c r="B237" s="22">
        <v>394.83</v>
      </c>
      <c r="C237" s="23">
        <v>4.5498057575757604</v>
      </c>
      <c r="D237" s="1">
        <f t="shared" si="22"/>
        <v>1.2934989401163852</v>
      </c>
      <c r="E237" s="1">
        <f t="shared" si="21"/>
        <v>1.2852233379236575</v>
      </c>
      <c r="F237" s="1">
        <f t="shared" si="24"/>
        <v>8.3747123416472355</v>
      </c>
      <c r="K237" s="1">
        <f t="shared" si="23"/>
        <v>345.02721934082024</v>
      </c>
    </row>
    <row r="238" spans="1:11" ht="15" x14ac:dyDescent="0.2">
      <c r="A238" s="21">
        <v>136</v>
      </c>
      <c r="B238" s="22">
        <v>396.74</v>
      </c>
      <c r="C238" s="23">
        <v>4.4641058585858602</v>
      </c>
      <c r="D238" s="1">
        <f t="shared" si="22"/>
        <v>1.2852233379236575</v>
      </c>
      <c r="E238" s="1">
        <f t="shared" si="21"/>
        <v>1.2772104880598718</v>
      </c>
      <c r="F238" s="1">
        <f t="shared" si="24"/>
        <v>8.3243454039864879</v>
      </c>
      <c r="K238" s="1">
        <f t="shared" si="23"/>
        <v>344.53478536961882</v>
      </c>
    </row>
    <row r="239" spans="1:11" ht="15" x14ac:dyDescent="0.2">
      <c r="A239" s="21">
        <v>137</v>
      </c>
      <c r="B239" s="22">
        <v>398.61</v>
      </c>
      <c r="C239" s="23">
        <v>4.4721217171717189</v>
      </c>
      <c r="D239" s="1">
        <f t="shared" si="22"/>
        <v>1.2772104880598718</v>
      </c>
      <c r="E239" s="1">
        <f t="shared" si="21"/>
        <v>1.269495544595681</v>
      </c>
      <c r="F239" s="1">
        <f t="shared" si="24"/>
        <v>8.2755590377149701</v>
      </c>
      <c r="K239" s="1">
        <f t="shared" si="23"/>
        <v>344.06776141125073</v>
      </c>
    </row>
    <row r="240" spans="1:11" ht="15" x14ac:dyDescent="0.2">
      <c r="A240" s="21">
        <v>138</v>
      </c>
      <c r="B240" s="22">
        <v>400.43</v>
      </c>
      <c r="C240" s="23">
        <v>4.3858112070707085</v>
      </c>
      <c r="D240" s="1">
        <f t="shared" si="22"/>
        <v>1.269495544595681</v>
      </c>
      <c r="E240" s="1">
        <f t="shared" si="21"/>
        <v>1.261987050318496</v>
      </c>
      <c r="F240" s="1">
        <f t="shared" si="24"/>
        <v>8.2285690810844514</v>
      </c>
      <c r="K240" s="1">
        <f t="shared" si="23"/>
        <v>343.59443145613022</v>
      </c>
    </row>
    <row r="241" spans="1:11" ht="15" x14ac:dyDescent="0.2">
      <c r="A241" s="21">
        <v>139</v>
      </c>
      <c r="B241" s="22">
        <v>402.22</v>
      </c>
      <c r="C241" s="23">
        <v>4.4147865656565672</v>
      </c>
      <c r="D241" s="1">
        <f t="shared" si="22"/>
        <v>1.261987050318496</v>
      </c>
      <c r="E241" s="1">
        <f t="shared" si="21"/>
        <v>1.254762540965344</v>
      </c>
      <c r="F241" s="1">
        <f t="shared" si="24"/>
        <v>8.1828200634943808</v>
      </c>
      <c r="K241" s="1">
        <f t="shared" si="23"/>
        <v>343.15459429969485</v>
      </c>
    </row>
    <row r="242" spans="1:11" ht="15" x14ac:dyDescent="0.2">
      <c r="A242" s="21">
        <v>140</v>
      </c>
      <c r="B242" s="22">
        <v>403.96</v>
      </c>
      <c r="C242" s="23">
        <v>4.2908668686868685</v>
      </c>
      <c r="D242" s="1">
        <f t="shared" si="22"/>
        <v>1.254762540965344</v>
      </c>
      <c r="E242" s="1">
        <f t="shared" si="21"/>
        <v>1.2477737953038965</v>
      </c>
      <c r="F242" s="1">
        <f t="shared" si="24"/>
        <v>8.1387858999531932</v>
      </c>
      <c r="K242" s="1">
        <f t="shared" si="23"/>
        <v>342.7195156078007</v>
      </c>
    </row>
    <row r="243" spans="1:11" ht="15" x14ac:dyDescent="0.2">
      <c r="A243" s="21">
        <v>141</v>
      </c>
      <c r="B243" s="22">
        <v>405.66</v>
      </c>
      <c r="C243" s="23">
        <v>4.3593004545454557</v>
      </c>
      <c r="D243" s="1">
        <f t="shared" si="22"/>
        <v>1.2477737953038965</v>
      </c>
      <c r="E243" s="1">
        <f t="shared" si="21"/>
        <v>1.2410555520275039</v>
      </c>
      <c r="F243" s="1">
        <f t="shared" si="24"/>
        <v>8.0961742281166149</v>
      </c>
      <c r="K243" s="1">
        <f t="shared" si="23"/>
        <v>342.30876467138006</v>
      </c>
    </row>
    <row r="244" spans="1:11" ht="15" x14ac:dyDescent="0.2">
      <c r="A244" s="21">
        <v>142</v>
      </c>
      <c r="B244" s="22">
        <v>407.31</v>
      </c>
      <c r="C244" s="23">
        <v>4.2686708080808069</v>
      </c>
      <c r="D244" s="1">
        <f t="shared" si="22"/>
        <v>1.2410555520275039</v>
      </c>
      <c r="E244" s="1">
        <f t="shared" si="21"/>
        <v>1.2345610192634571</v>
      </c>
      <c r="F244" s="1">
        <f t="shared" si="24"/>
        <v>8.0551983247484085</v>
      </c>
      <c r="K244" s="1">
        <f t="shared" si="23"/>
        <v>341.90247451252043</v>
      </c>
    </row>
    <row r="245" spans="1:11" ht="15" x14ac:dyDescent="0.2">
      <c r="A245" s="21">
        <v>143</v>
      </c>
      <c r="B245" s="22">
        <v>408.92</v>
      </c>
      <c r="C245" s="23">
        <v>4.3149118181818196</v>
      </c>
      <c r="D245" s="1">
        <f t="shared" si="22"/>
        <v>1.2345610192634571</v>
      </c>
      <c r="E245" s="1">
        <f t="shared" si="21"/>
        <v>1.2282849622769691</v>
      </c>
      <c r="F245" s="1">
        <f t="shared" si="24"/>
        <v>8.0155741917277332</v>
      </c>
      <c r="K245" s="1">
        <f t="shared" si="23"/>
        <v>341.5089565089466</v>
      </c>
    </row>
    <row r="246" spans="1:11" ht="15" x14ac:dyDescent="0.2">
      <c r="A246" s="21">
        <v>144</v>
      </c>
      <c r="B246" s="22">
        <v>410.49</v>
      </c>
      <c r="C246" s="23">
        <v>4.2051638383838359</v>
      </c>
      <c r="D246" s="1">
        <f t="shared" si="22"/>
        <v>1.2282849622769691</v>
      </c>
      <c r="E246" s="1">
        <f t="shared" si="21"/>
        <v>1.2222223819163647</v>
      </c>
      <c r="F246" s="1">
        <f t="shared" si="24"/>
        <v>7.9772710989183579</v>
      </c>
      <c r="K246" s="1">
        <f t="shared" si="23"/>
        <v>341.12804493645416</v>
      </c>
    </row>
    <row r="247" spans="1:11" ht="15" x14ac:dyDescent="0.2">
      <c r="A247" s="21">
        <v>145</v>
      </c>
      <c r="B247" s="22">
        <v>412.02</v>
      </c>
      <c r="C247" s="23">
        <v>4.2427782323232321</v>
      </c>
      <c r="D247" s="1">
        <f t="shared" si="22"/>
        <v>1.2222223819163647</v>
      </c>
      <c r="E247" s="1">
        <f t="shared" si="21"/>
        <v>1.2164076283575587</v>
      </c>
      <c r="F247" s="1">
        <f t="shared" si="24"/>
        <v>7.9402596852283782</v>
      </c>
      <c r="K247" s="1">
        <f t="shared" si="23"/>
        <v>340.77054113510292</v>
      </c>
    </row>
    <row r="248" spans="1:11" ht="15" x14ac:dyDescent="0.2">
      <c r="A248" s="21">
        <v>146</v>
      </c>
      <c r="B248" s="22">
        <v>413.5</v>
      </c>
      <c r="C248" s="23">
        <v>4.1367259595959567</v>
      </c>
      <c r="D248" s="1">
        <f t="shared" si="22"/>
        <v>1.2164076283575587</v>
      </c>
      <c r="E248" s="1">
        <f t="shared" si="21"/>
        <v>1.21079638610856</v>
      </c>
      <c r="F248" s="1">
        <f t="shared" si="24"/>
        <v>7.9047508522159067</v>
      </c>
      <c r="K248" s="1">
        <f t="shared" si="23"/>
        <v>340.41700074257409</v>
      </c>
    </row>
    <row r="249" spans="1:11" ht="15" x14ac:dyDescent="0.2">
      <c r="A249" s="21">
        <v>147</v>
      </c>
      <c r="B249" s="22">
        <v>414.94</v>
      </c>
      <c r="C249" s="23">
        <v>4.1854411111111105</v>
      </c>
      <c r="D249" s="1">
        <f t="shared" si="22"/>
        <v>1.21079638610856</v>
      </c>
      <c r="E249" s="1">
        <f t="shared" si="21"/>
        <v>1.2054228476716999</v>
      </c>
      <c r="F249" s="1">
        <f t="shared" si="24"/>
        <v>7.8704751163060207</v>
      </c>
      <c r="K249" s="1">
        <f t="shared" si="23"/>
        <v>340.08645297764684</v>
      </c>
    </row>
    <row r="250" spans="1:11" ht="15" x14ac:dyDescent="0.2">
      <c r="A250" s="21">
        <v>148</v>
      </c>
      <c r="B250" s="22">
        <v>416.33</v>
      </c>
      <c r="C250" s="23">
        <v>4.0676765151515113</v>
      </c>
      <c r="D250" s="1">
        <f t="shared" si="22"/>
        <v>1.2054228476716999</v>
      </c>
      <c r="E250" s="1">
        <f t="shared" si="21"/>
        <v>1.2002055893907284</v>
      </c>
      <c r="F250" s="1">
        <f t="shared" si="24"/>
        <v>7.8376424146549386</v>
      </c>
      <c r="K250" s="1">
        <f t="shared" si="23"/>
        <v>339.74882432064157</v>
      </c>
    </row>
    <row r="251" spans="1:11" ht="15" x14ac:dyDescent="0.2">
      <c r="A251" s="21">
        <v>149</v>
      </c>
      <c r="B251" s="22">
        <v>417.69</v>
      </c>
      <c r="C251" s="23">
        <v>4.1330324217171688</v>
      </c>
      <c r="D251" s="1">
        <f t="shared" si="22"/>
        <v>1.2002055893907284</v>
      </c>
      <c r="E251" s="1">
        <f t="shared" si="21"/>
        <v>1.1952174302100966</v>
      </c>
      <c r="F251" s="1">
        <f t="shared" si="24"/>
        <v>7.8057561717135613</v>
      </c>
      <c r="K251" s="1">
        <f t="shared" si="23"/>
        <v>339.44202288602708</v>
      </c>
    </row>
    <row r="252" spans="1:11" ht="15" x14ac:dyDescent="0.2">
      <c r="A252" s="21">
        <v>150</v>
      </c>
      <c r="B252" s="22">
        <v>419</v>
      </c>
      <c r="C252" s="23">
        <v>4.0232861111111076</v>
      </c>
      <c r="D252" s="1">
        <f t="shared" si="22"/>
        <v>1.1952174302100966</v>
      </c>
      <c r="E252" s="1">
        <f t="shared" si="21"/>
        <v>1.1904538222990864</v>
      </c>
      <c r="F252" s="1">
        <f t="shared" si="24"/>
        <v>7.7752623137222283</v>
      </c>
      <c r="K252" s="1">
        <f t="shared" si="23"/>
        <v>339.14950524757876</v>
      </c>
    </row>
    <row r="253" spans="1:11" ht="15" x14ac:dyDescent="0.2">
      <c r="A253" s="21">
        <v>151</v>
      </c>
      <c r="B253" s="22">
        <v>420.26</v>
      </c>
      <c r="C253" s="23">
        <v>4.0880206565656527</v>
      </c>
      <c r="D253" s="1">
        <f t="shared" si="22"/>
        <v>1.1904538222990864</v>
      </c>
      <c r="E253" s="1">
        <f t="shared" si="21"/>
        <v>1.1858356223879887</v>
      </c>
      <c r="F253" s="1">
        <f t="shared" si="24"/>
        <v>7.7461340472290514</v>
      </c>
      <c r="K253" s="1">
        <f t="shared" si="23"/>
        <v>338.84974227001817</v>
      </c>
    </row>
    <row r="254" spans="1:11" ht="15" x14ac:dyDescent="0.2">
      <c r="A254" s="21">
        <v>152</v>
      </c>
      <c r="B254" s="22">
        <v>421.49</v>
      </c>
      <c r="C254" s="23">
        <v>3.967185555555552</v>
      </c>
      <c r="D254" s="1">
        <f t="shared" si="22"/>
        <v>1.1858356223879887</v>
      </c>
      <c r="E254" s="1">
        <f t="shared" si="21"/>
        <v>1.181434570478255</v>
      </c>
      <c r="F254" s="1">
        <f t="shared" si="24"/>
        <v>7.7178882204186028</v>
      </c>
      <c r="K254" s="1">
        <f t="shared" si="23"/>
        <v>338.58020310998091</v>
      </c>
    </row>
    <row r="255" spans="1:11" ht="15" x14ac:dyDescent="0.2">
      <c r="A255" s="21">
        <v>153</v>
      </c>
      <c r="B255" s="22">
        <v>422.67</v>
      </c>
      <c r="C255" s="23">
        <v>4.0214360606060566</v>
      </c>
      <c r="D255" s="1">
        <f t="shared" si="22"/>
        <v>1.181434570478255</v>
      </c>
      <c r="E255" s="1">
        <f t="shared" si="21"/>
        <v>1.1772467545553476</v>
      </c>
      <c r="F255" s="1">
        <f t="shared" si="24"/>
        <v>7.6909643561941605</v>
      </c>
      <c r="K255" s="1">
        <f t="shared" si="23"/>
        <v>338.32456866130582</v>
      </c>
    </row>
    <row r="256" spans="1:11" ht="15" x14ac:dyDescent="0.2">
      <c r="A256" s="21">
        <v>154</v>
      </c>
      <c r="B256" s="22">
        <v>423.8</v>
      </c>
      <c r="C256" s="23">
        <v>3.8870432323232285</v>
      </c>
      <c r="D256" s="1">
        <f t="shared" si="22"/>
        <v>1.1772467545553476</v>
      </c>
      <c r="E256" s="1">
        <f t="shared" si="21"/>
        <v>1.1731950344460371</v>
      </c>
      <c r="F256" s="1">
        <f t="shared" si="24"/>
        <v>7.6653393821460085</v>
      </c>
      <c r="K256" s="1">
        <f t="shared" si="23"/>
        <v>338.06155099085743</v>
      </c>
    </row>
    <row r="257" spans="1:11" ht="15" x14ac:dyDescent="0.2">
      <c r="A257" s="21">
        <v>155</v>
      </c>
      <c r="B257" s="22">
        <v>424.9</v>
      </c>
      <c r="C257" s="23">
        <v>3.9597847979797947</v>
      </c>
      <c r="D257" s="1">
        <f t="shared" si="22"/>
        <v>1.1731950344460371</v>
      </c>
      <c r="E257" s="1">
        <f t="shared" si="21"/>
        <v>1.1693502167151013</v>
      </c>
      <c r="F257" s="1">
        <f t="shared" si="24"/>
        <v>7.6405419505405208</v>
      </c>
      <c r="K257" s="1">
        <f t="shared" si="23"/>
        <v>337.82823380147335</v>
      </c>
    </row>
    <row r="258" spans="1:11" ht="15" x14ac:dyDescent="0.2">
      <c r="A258" s="21">
        <v>156</v>
      </c>
      <c r="B258" s="22">
        <v>425.95</v>
      </c>
      <c r="C258" s="23">
        <v>3.8377269696969654</v>
      </c>
      <c r="D258" s="1">
        <f t="shared" si="22"/>
        <v>1.1693502167151013</v>
      </c>
      <c r="E258" s="1">
        <f t="shared" si="21"/>
        <v>1.1656726480537898</v>
      </c>
      <c r="F258" s="1">
        <f t="shared" si="24"/>
        <v>7.6170060440649507</v>
      </c>
      <c r="K258" s="1">
        <f t="shared" si="23"/>
        <v>337.59798029268222</v>
      </c>
    </row>
    <row r="259" spans="1:11" ht="15" x14ac:dyDescent="0.2">
      <c r="A259" s="21">
        <v>157</v>
      </c>
      <c r="B259" s="22">
        <v>426.96</v>
      </c>
      <c r="C259" s="23">
        <v>3.9092355050505012</v>
      </c>
      <c r="D259" s="1">
        <f t="shared" si="22"/>
        <v>1.1656726480537898</v>
      </c>
      <c r="E259" s="1">
        <f t="shared" ref="E259:E282" si="25">D259*(B259/B260)^$I$3</f>
        <v>1.1621958775446641</v>
      </c>
      <c r="F259" s="1">
        <f t="shared" si="24"/>
        <v>7.5944895907585632</v>
      </c>
      <c r="K259" s="1">
        <f t="shared" si="23"/>
        <v>337.38916505245112</v>
      </c>
    </row>
    <row r="260" spans="1:11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26">E259</f>
        <v>1.1621958775446641</v>
      </c>
      <c r="E260" s="1">
        <f t="shared" si="25"/>
        <v>1.1588809832830569</v>
      </c>
      <c r="F260" s="1">
        <f t="shared" si="24"/>
        <v>7.5731986241267064</v>
      </c>
      <c r="K260" s="1">
        <f t="shared" ref="K260:K281" si="27">1/(E259*B259/(K259*(B260)*E260))</f>
        <v>337.1832810285959</v>
      </c>
    </row>
    <row r="261" spans="1:11" ht="15" x14ac:dyDescent="0.2">
      <c r="A261" s="21">
        <v>159</v>
      </c>
      <c r="B261" s="22">
        <v>428.84</v>
      </c>
      <c r="C261" s="23">
        <v>3.8247784848484803</v>
      </c>
      <c r="D261" s="1">
        <f t="shared" si="26"/>
        <v>1.1588809832830569</v>
      </c>
      <c r="E261" s="1">
        <f t="shared" si="25"/>
        <v>1.1557256826489997</v>
      </c>
      <c r="F261" s="1">
        <f t="shared" si="24"/>
        <v>7.55289538360653</v>
      </c>
      <c r="K261" s="1">
        <f t="shared" si="27"/>
        <v>336.98817587082453</v>
      </c>
    </row>
    <row r="262" spans="1:11" ht="15" x14ac:dyDescent="0.2">
      <c r="A262" s="21">
        <v>160</v>
      </c>
      <c r="B262" s="22">
        <v>429.72</v>
      </c>
      <c r="C262" s="23">
        <v>3.7255348989898933</v>
      </c>
      <c r="D262" s="1">
        <f t="shared" si="26"/>
        <v>1.1557256826489997</v>
      </c>
      <c r="E262" s="1">
        <f t="shared" si="25"/>
        <v>1.1527634260097313</v>
      </c>
      <c r="F262" s="1">
        <f t="shared" si="24"/>
        <v>7.5335663854270098</v>
      </c>
      <c r="K262" s="1">
        <f t="shared" si="27"/>
        <v>336.81418004157382</v>
      </c>
    </row>
    <row r="263" spans="1:11" ht="15" x14ac:dyDescent="0.2">
      <c r="A263" s="21">
        <v>161</v>
      </c>
      <c r="B263" s="22">
        <v>430.55</v>
      </c>
      <c r="C263" s="23">
        <v>3.7668330303030255</v>
      </c>
      <c r="D263" s="1">
        <f t="shared" si="26"/>
        <v>1.1527634260097313</v>
      </c>
      <c r="E263" s="1">
        <f t="shared" si="25"/>
        <v>1.149920804498803</v>
      </c>
      <c r="F263" s="1">
        <f t="shared" si="24"/>
        <v>7.5154170630019106</v>
      </c>
      <c r="K263" s="1">
        <f t="shared" si="27"/>
        <v>336.63257257537236</v>
      </c>
    </row>
    <row r="264" spans="1:11" ht="15" x14ac:dyDescent="0.2">
      <c r="A264" s="21">
        <v>162</v>
      </c>
      <c r="B264" s="22">
        <v>431.35</v>
      </c>
      <c r="C264" s="23">
        <v>3.6342961616161551</v>
      </c>
      <c r="D264" s="1">
        <f t="shared" si="26"/>
        <v>1.149920804498803</v>
      </c>
      <c r="E264" s="1">
        <f t="shared" si="25"/>
        <v>1.1472669804529578</v>
      </c>
      <c r="F264" s="1">
        <f t="shared" si="24"/>
        <v>7.4979980901188341</v>
      </c>
      <c r="K264" s="1">
        <f t="shared" si="27"/>
        <v>336.47973072346093</v>
      </c>
    </row>
    <row r="265" spans="1:11" ht="15" x14ac:dyDescent="0.2">
      <c r="A265" s="21">
        <v>163</v>
      </c>
      <c r="B265" s="22">
        <v>432.1</v>
      </c>
      <c r="C265" s="23">
        <v>3.7193688888888836</v>
      </c>
      <c r="D265" s="1">
        <f t="shared" si="26"/>
        <v>1.1472669804529578</v>
      </c>
      <c r="E265" s="1">
        <f t="shared" si="25"/>
        <v>1.1447997428981112</v>
      </c>
      <c r="F265" s="1">
        <f t="shared" si="24"/>
        <v>7.4817336896823319</v>
      </c>
      <c r="K265" s="1">
        <f t="shared" si="27"/>
        <v>336.33990767105462</v>
      </c>
    </row>
    <row r="266" spans="1:11" ht="15" x14ac:dyDescent="0.2">
      <c r="A266" s="21">
        <v>164</v>
      </c>
      <c r="B266" s="22">
        <v>432.8</v>
      </c>
      <c r="C266" s="23">
        <v>3.5812767171717104</v>
      </c>
      <c r="D266" s="1">
        <f t="shared" si="26"/>
        <v>1.1447997428981112</v>
      </c>
      <c r="E266" s="1">
        <f t="shared" si="25"/>
        <v>1.1424469369554708</v>
      </c>
      <c r="F266" s="1">
        <f t="shared" si="24"/>
        <v>7.4666107855207482</v>
      </c>
      <c r="K266" s="1">
        <f t="shared" si="27"/>
        <v>336.19240719555961</v>
      </c>
    </row>
    <row r="267" spans="1:11" ht="15" x14ac:dyDescent="0.2">
      <c r="A267" s="21">
        <v>165</v>
      </c>
      <c r="B267" s="22">
        <v>433.47</v>
      </c>
      <c r="C267" s="23">
        <v>3.6546393434343374</v>
      </c>
      <c r="D267" s="1">
        <f t="shared" si="26"/>
        <v>1.1424469369554708</v>
      </c>
      <c r="E267" s="1">
        <f t="shared" si="25"/>
        <v>1.1402772494206699</v>
      </c>
      <c r="F267" s="1">
        <f t="shared" si="24"/>
        <v>7.4521874623868296</v>
      </c>
      <c r="K267" s="1">
        <f t="shared" si="27"/>
        <v>336.07338193232812</v>
      </c>
    </row>
    <row r="268" spans="1:11" ht="15" x14ac:dyDescent="0.2">
      <c r="A268" s="21">
        <v>166</v>
      </c>
      <c r="B268" s="22">
        <v>434.09</v>
      </c>
      <c r="C268" s="23">
        <v>3.4968058030302989</v>
      </c>
      <c r="D268" s="1">
        <f t="shared" si="26"/>
        <v>1.1402772494206699</v>
      </c>
      <c r="E268" s="1">
        <f t="shared" si="25"/>
        <v>1.1382888974145378</v>
      </c>
      <c r="F268" s="1">
        <f t="shared" si="24"/>
        <v>7.4388851200171571</v>
      </c>
      <c r="K268" s="1">
        <f t="shared" si="27"/>
        <v>335.96720952050254</v>
      </c>
    </row>
    <row r="269" spans="1:11" ht="15" x14ac:dyDescent="0.2">
      <c r="A269" s="21">
        <v>167</v>
      </c>
      <c r="B269" s="22">
        <v>434.66</v>
      </c>
      <c r="C269" s="23">
        <v>3.5769605555555493</v>
      </c>
      <c r="D269" s="1">
        <f t="shared" si="26"/>
        <v>1.1382888974145378</v>
      </c>
      <c r="E269" s="1">
        <f t="shared" si="25"/>
        <v>1.1364107915638721</v>
      </c>
      <c r="F269" s="1">
        <f t="shared" si="24"/>
        <v>7.4266932078402661</v>
      </c>
      <c r="K269" s="1">
        <f t="shared" si="27"/>
        <v>335.85331242361895</v>
      </c>
    </row>
    <row r="270" spans="1:11" ht="15" x14ac:dyDescent="0.2">
      <c r="A270" s="21">
        <v>168</v>
      </c>
      <c r="B270" s="22">
        <v>435.2</v>
      </c>
      <c r="C270" s="23">
        <v>3.4185024747474722</v>
      </c>
      <c r="D270" s="1">
        <f t="shared" si="26"/>
        <v>1.1364107915638721</v>
      </c>
      <c r="E270" s="1">
        <f t="shared" si="25"/>
        <v>1.1347112771222387</v>
      </c>
      <c r="F270" s="1">
        <f t="shared" si="24"/>
        <v>7.4151761119088251</v>
      </c>
      <c r="K270" s="1">
        <f t="shared" si="27"/>
        <v>335.76766369780159</v>
      </c>
    </row>
    <row r="271" spans="1:11" ht="15" x14ac:dyDescent="0.2">
      <c r="A271" s="21">
        <v>169</v>
      </c>
      <c r="B271" s="22">
        <v>435.69</v>
      </c>
      <c r="C271" s="23">
        <v>3.4733789898989857</v>
      </c>
      <c r="D271" s="1">
        <f t="shared" si="26"/>
        <v>1.1347112771222387</v>
      </c>
      <c r="E271" s="1">
        <f t="shared" si="25"/>
        <v>1.1331544168110108</v>
      </c>
      <c r="F271" s="1">
        <f t="shared" si="24"/>
        <v>7.4047532041164787</v>
      </c>
      <c r="K271" s="1">
        <f t="shared" si="27"/>
        <v>335.68450821939439</v>
      </c>
    </row>
    <row r="272" spans="1:11" ht="15" x14ac:dyDescent="0.2">
      <c r="A272" s="21">
        <v>170</v>
      </c>
      <c r="B272" s="22">
        <v>436.14</v>
      </c>
      <c r="C272" s="23">
        <v>3.3099878282828263</v>
      </c>
      <c r="D272" s="1">
        <f t="shared" si="26"/>
        <v>1.1331544168110108</v>
      </c>
      <c r="E272" s="1">
        <f t="shared" si="25"/>
        <v>1.1317736796766094</v>
      </c>
      <c r="F272" s="1">
        <f t="shared" si="24"/>
        <v>7.395204352035825</v>
      </c>
      <c r="K272" s="1">
        <f t="shared" si="27"/>
        <v>335.62176747955363</v>
      </c>
    </row>
    <row r="273" spans="1:11" ht="15" x14ac:dyDescent="0.2">
      <c r="A273" s="21">
        <v>171</v>
      </c>
      <c r="B273" s="22">
        <v>436.54</v>
      </c>
      <c r="C273" s="23">
        <v>3.400620909090907</v>
      </c>
      <c r="D273" s="1">
        <f t="shared" si="26"/>
        <v>1.1317736796766094</v>
      </c>
      <c r="E273" s="1">
        <f t="shared" si="25"/>
        <v>1.1304991197208214</v>
      </c>
      <c r="F273" s="1">
        <f t="shared" si="24"/>
        <v>7.3867350741539575</v>
      </c>
      <c r="K273" s="1">
        <f t="shared" si="27"/>
        <v>335.5512675582562</v>
      </c>
    </row>
    <row r="274" spans="1:11" ht="15" x14ac:dyDescent="0.2">
      <c r="A274" s="21">
        <v>172</v>
      </c>
      <c r="B274" s="22">
        <v>436.91</v>
      </c>
      <c r="C274" s="23">
        <v>3.2618992929292925</v>
      </c>
      <c r="D274" s="1">
        <f t="shared" si="26"/>
        <v>1.1304991197208214</v>
      </c>
      <c r="E274" s="1">
        <f t="shared" si="25"/>
        <v>1.1293988239652244</v>
      </c>
      <c r="F274" s="1">
        <f t="shared" si="24"/>
        <v>7.3789165228529718</v>
      </c>
      <c r="K274" s="1">
        <f t="shared" si="27"/>
        <v>335.50880891949606</v>
      </c>
    </row>
    <row r="275" spans="1:11" ht="15" x14ac:dyDescent="0.2">
      <c r="A275" s="21">
        <v>173</v>
      </c>
      <c r="B275" s="22">
        <v>437.23</v>
      </c>
      <c r="C275" s="23">
        <v>3.3013580303030285</v>
      </c>
      <c r="D275" s="1">
        <f t="shared" si="26"/>
        <v>1.1293988239652244</v>
      </c>
      <c r="E275" s="1">
        <f t="shared" si="25"/>
        <v>1.128437603187175</v>
      </c>
      <c r="F275" s="1">
        <f t="shared" si="24"/>
        <v>7.3721665364944036</v>
      </c>
      <c r="K275" s="1">
        <f t="shared" si="27"/>
        <v>335.46878348538763</v>
      </c>
    </row>
    <row r="276" spans="1:11" ht="15" x14ac:dyDescent="0.2">
      <c r="A276" s="21">
        <v>174</v>
      </c>
      <c r="B276" s="22">
        <v>437.51</v>
      </c>
      <c r="C276" s="23">
        <v>3.1250355555555536</v>
      </c>
      <c r="D276" s="1">
        <f t="shared" si="26"/>
        <v>1.128437603187175</v>
      </c>
      <c r="E276" s="1">
        <f t="shared" si="25"/>
        <v>1.1276491005759592</v>
      </c>
      <c r="F276" s="1">
        <f t="shared" si="24"/>
        <v>7.3662694099400552</v>
      </c>
      <c r="K276" s="1">
        <f t="shared" si="27"/>
        <v>335.44905512893723</v>
      </c>
    </row>
    <row r="277" spans="1:11" ht="15" x14ac:dyDescent="0.2">
      <c r="A277" s="21">
        <v>175</v>
      </c>
      <c r="B277" s="22">
        <v>437.74</v>
      </c>
      <c r="C277" s="23">
        <v>3.1860673737373735</v>
      </c>
      <c r="D277" s="1">
        <f t="shared" si="26"/>
        <v>1.1276491005759592</v>
      </c>
      <c r="E277" s="1">
        <f t="shared" si="25"/>
        <v>1.1269984565767155</v>
      </c>
      <c r="F277" s="1">
        <f t="shared" si="24"/>
        <v>7.3614316904181702</v>
      </c>
      <c r="K277" s="1">
        <f t="shared" si="27"/>
        <v>335.43174843890631</v>
      </c>
    </row>
    <row r="278" spans="1:11" x14ac:dyDescent="0.15">
      <c r="A278" s="21">
        <v>176</v>
      </c>
      <c r="B278" s="22">
        <v>437.93</v>
      </c>
      <c r="C278" s="24">
        <v>2.9640749746192911</v>
      </c>
      <c r="D278" s="1">
        <f t="shared" si="26"/>
        <v>1.1269984565767155</v>
      </c>
      <c r="E278" s="1">
        <f t="shared" si="25"/>
        <v>1.1264852546760333</v>
      </c>
      <c r="F278" s="1">
        <f t="shared" si="24"/>
        <v>7.3574396250207501</v>
      </c>
      <c r="K278" s="1">
        <f t="shared" si="27"/>
        <v>335.42452975021047</v>
      </c>
    </row>
    <row r="279" spans="1:11" x14ac:dyDescent="0.15">
      <c r="A279" s="21">
        <v>177</v>
      </c>
      <c r="B279" s="22">
        <v>438.08</v>
      </c>
      <c r="C279" s="24">
        <v>3.1419999999999999</v>
      </c>
      <c r="D279" s="1">
        <f t="shared" si="26"/>
        <v>1.1264852546760333</v>
      </c>
      <c r="E279" s="1">
        <f t="shared" si="25"/>
        <v>1.1261091667550451</v>
      </c>
      <c r="F279" s="1">
        <f t="shared" si="24"/>
        <v>7.3542907460930902</v>
      </c>
      <c r="K279" s="1">
        <f t="shared" si="27"/>
        <v>335.4273964681737</v>
      </c>
    </row>
    <row r="280" spans="1:11" x14ac:dyDescent="0.15">
      <c r="A280" s="21">
        <v>178</v>
      </c>
      <c r="B280" s="22">
        <v>438.19</v>
      </c>
      <c r="C280" s="24">
        <v>3.0659999999999998</v>
      </c>
      <c r="D280" s="1">
        <f t="shared" si="26"/>
        <v>1.1261091667550451</v>
      </c>
      <c r="E280" s="1">
        <f t="shared" si="25"/>
        <v>1.1259041205908875</v>
      </c>
      <c r="F280" s="1">
        <f t="shared" ref="F280:F282" si="28">F279*(B279/B280)^I$4</f>
        <v>7.3519831095778834</v>
      </c>
      <c r="K280" s="1">
        <f t="shared" si="27"/>
        <v>335.45052963245661</v>
      </c>
    </row>
    <row r="281" spans="1:11" x14ac:dyDescent="0.15">
      <c r="A281" s="21">
        <v>179</v>
      </c>
      <c r="B281" s="22">
        <v>438.25</v>
      </c>
      <c r="C281" s="24">
        <v>2.988</v>
      </c>
      <c r="D281" s="1">
        <f t="shared" si="26"/>
        <v>1.1259041205908875</v>
      </c>
      <c r="E281" s="1">
        <f t="shared" si="25"/>
        <v>1.1258016220351006</v>
      </c>
      <c r="F281" s="1">
        <f t="shared" si="28"/>
        <v>7.350724948034193</v>
      </c>
      <c r="K281" s="1">
        <f t="shared" si="27"/>
        <v>335.46591935600827</v>
      </c>
    </row>
    <row r="282" spans="1:11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26"/>
        <v>1.1258016220351006</v>
      </c>
      <c r="E282" s="1" t="e">
        <f t="shared" si="25"/>
        <v>#DIV/0!</v>
      </c>
      <c r="F282" s="1">
        <f t="shared" si="28"/>
        <v>7.350096012588855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2"/>
  <sheetViews>
    <sheetView workbookViewId="0">
      <selection sqref="A1:C1048576"/>
    </sheetView>
  </sheetViews>
  <sheetFormatPr baseColWidth="10" defaultColWidth="8.83203125" defaultRowHeight="13" x14ac:dyDescent="0.15"/>
  <cols>
    <col min="1" max="3" width="8.83203125" style="28"/>
    <col min="4" max="4" width="0" style="1" hidden="1" customWidth="1"/>
    <col min="5" max="6" width="8.83203125" style="1"/>
    <col min="7" max="8" width="10.5" style="1" bestFit="1" customWidth="1"/>
    <col min="9" max="259" width="8.83203125" style="1"/>
    <col min="260" max="260" width="0" style="1" hidden="1" customWidth="1"/>
    <col min="261" max="262" width="8.83203125" style="1"/>
    <col min="263" max="264" width="10.5" style="1" bestFit="1" customWidth="1"/>
    <col min="265" max="515" width="8.83203125" style="1"/>
    <col min="516" max="516" width="0" style="1" hidden="1" customWidth="1"/>
    <col min="517" max="518" width="8.83203125" style="1"/>
    <col min="519" max="520" width="10.5" style="1" bestFit="1" customWidth="1"/>
    <col min="521" max="771" width="8.83203125" style="1"/>
    <col min="772" max="772" width="0" style="1" hidden="1" customWidth="1"/>
    <col min="773" max="774" width="8.83203125" style="1"/>
    <col min="775" max="776" width="10.5" style="1" bestFit="1" customWidth="1"/>
    <col min="777" max="1027" width="8.83203125" style="1"/>
    <col min="1028" max="1028" width="0" style="1" hidden="1" customWidth="1"/>
    <col min="1029" max="1030" width="8.83203125" style="1"/>
    <col min="1031" max="1032" width="10.5" style="1" bestFit="1" customWidth="1"/>
    <col min="1033" max="1283" width="8.83203125" style="1"/>
    <col min="1284" max="1284" width="0" style="1" hidden="1" customWidth="1"/>
    <col min="1285" max="1286" width="8.83203125" style="1"/>
    <col min="1287" max="1288" width="10.5" style="1" bestFit="1" customWidth="1"/>
    <col min="1289" max="1539" width="8.83203125" style="1"/>
    <col min="1540" max="1540" width="0" style="1" hidden="1" customWidth="1"/>
    <col min="1541" max="1542" width="8.83203125" style="1"/>
    <col min="1543" max="1544" width="10.5" style="1" bestFit="1" customWidth="1"/>
    <col min="1545" max="1795" width="8.83203125" style="1"/>
    <col min="1796" max="1796" width="0" style="1" hidden="1" customWidth="1"/>
    <col min="1797" max="1798" width="8.83203125" style="1"/>
    <col min="1799" max="1800" width="10.5" style="1" bestFit="1" customWidth="1"/>
    <col min="1801" max="2051" width="8.83203125" style="1"/>
    <col min="2052" max="2052" width="0" style="1" hidden="1" customWidth="1"/>
    <col min="2053" max="2054" width="8.83203125" style="1"/>
    <col min="2055" max="2056" width="10.5" style="1" bestFit="1" customWidth="1"/>
    <col min="2057" max="2307" width="8.83203125" style="1"/>
    <col min="2308" max="2308" width="0" style="1" hidden="1" customWidth="1"/>
    <col min="2309" max="2310" width="8.83203125" style="1"/>
    <col min="2311" max="2312" width="10.5" style="1" bestFit="1" customWidth="1"/>
    <col min="2313" max="2563" width="8.83203125" style="1"/>
    <col min="2564" max="2564" width="0" style="1" hidden="1" customWidth="1"/>
    <col min="2565" max="2566" width="8.83203125" style="1"/>
    <col min="2567" max="2568" width="10.5" style="1" bestFit="1" customWidth="1"/>
    <col min="2569" max="2819" width="8.83203125" style="1"/>
    <col min="2820" max="2820" width="0" style="1" hidden="1" customWidth="1"/>
    <col min="2821" max="2822" width="8.83203125" style="1"/>
    <col min="2823" max="2824" width="10.5" style="1" bestFit="1" customWidth="1"/>
    <col min="2825" max="3075" width="8.83203125" style="1"/>
    <col min="3076" max="3076" width="0" style="1" hidden="1" customWidth="1"/>
    <col min="3077" max="3078" width="8.83203125" style="1"/>
    <col min="3079" max="3080" width="10.5" style="1" bestFit="1" customWidth="1"/>
    <col min="3081" max="3331" width="8.83203125" style="1"/>
    <col min="3332" max="3332" width="0" style="1" hidden="1" customWidth="1"/>
    <col min="3333" max="3334" width="8.83203125" style="1"/>
    <col min="3335" max="3336" width="10.5" style="1" bestFit="1" customWidth="1"/>
    <col min="3337" max="3587" width="8.83203125" style="1"/>
    <col min="3588" max="3588" width="0" style="1" hidden="1" customWidth="1"/>
    <col min="3589" max="3590" width="8.83203125" style="1"/>
    <col min="3591" max="3592" width="10.5" style="1" bestFit="1" customWidth="1"/>
    <col min="3593" max="3843" width="8.83203125" style="1"/>
    <col min="3844" max="3844" width="0" style="1" hidden="1" customWidth="1"/>
    <col min="3845" max="3846" width="8.83203125" style="1"/>
    <col min="3847" max="3848" width="10.5" style="1" bestFit="1" customWidth="1"/>
    <col min="3849" max="4099" width="8.83203125" style="1"/>
    <col min="4100" max="4100" width="0" style="1" hidden="1" customWidth="1"/>
    <col min="4101" max="4102" width="8.83203125" style="1"/>
    <col min="4103" max="4104" width="10.5" style="1" bestFit="1" customWidth="1"/>
    <col min="4105" max="4355" width="8.83203125" style="1"/>
    <col min="4356" max="4356" width="0" style="1" hidden="1" customWidth="1"/>
    <col min="4357" max="4358" width="8.83203125" style="1"/>
    <col min="4359" max="4360" width="10.5" style="1" bestFit="1" customWidth="1"/>
    <col min="4361" max="4611" width="8.83203125" style="1"/>
    <col min="4612" max="4612" width="0" style="1" hidden="1" customWidth="1"/>
    <col min="4613" max="4614" width="8.83203125" style="1"/>
    <col min="4615" max="4616" width="10.5" style="1" bestFit="1" customWidth="1"/>
    <col min="4617" max="4867" width="8.83203125" style="1"/>
    <col min="4868" max="4868" width="0" style="1" hidden="1" customWidth="1"/>
    <col min="4869" max="4870" width="8.83203125" style="1"/>
    <col min="4871" max="4872" width="10.5" style="1" bestFit="1" customWidth="1"/>
    <col min="4873" max="5123" width="8.83203125" style="1"/>
    <col min="5124" max="5124" width="0" style="1" hidden="1" customWidth="1"/>
    <col min="5125" max="5126" width="8.83203125" style="1"/>
    <col min="5127" max="5128" width="10.5" style="1" bestFit="1" customWidth="1"/>
    <col min="5129" max="5379" width="8.83203125" style="1"/>
    <col min="5380" max="5380" width="0" style="1" hidden="1" customWidth="1"/>
    <col min="5381" max="5382" width="8.83203125" style="1"/>
    <col min="5383" max="5384" width="10.5" style="1" bestFit="1" customWidth="1"/>
    <col min="5385" max="5635" width="8.83203125" style="1"/>
    <col min="5636" max="5636" width="0" style="1" hidden="1" customWidth="1"/>
    <col min="5637" max="5638" width="8.83203125" style="1"/>
    <col min="5639" max="5640" width="10.5" style="1" bestFit="1" customWidth="1"/>
    <col min="5641" max="5891" width="8.83203125" style="1"/>
    <col min="5892" max="5892" width="0" style="1" hidden="1" customWidth="1"/>
    <col min="5893" max="5894" width="8.83203125" style="1"/>
    <col min="5895" max="5896" width="10.5" style="1" bestFit="1" customWidth="1"/>
    <col min="5897" max="6147" width="8.83203125" style="1"/>
    <col min="6148" max="6148" width="0" style="1" hidden="1" customWidth="1"/>
    <col min="6149" max="6150" width="8.83203125" style="1"/>
    <col min="6151" max="6152" width="10.5" style="1" bestFit="1" customWidth="1"/>
    <col min="6153" max="6403" width="8.83203125" style="1"/>
    <col min="6404" max="6404" width="0" style="1" hidden="1" customWidth="1"/>
    <col min="6405" max="6406" width="8.83203125" style="1"/>
    <col min="6407" max="6408" width="10.5" style="1" bestFit="1" customWidth="1"/>
    <col min="6409" max="6659" width="8.83203125" style="1"/>
    <col min="6660" max="6660" width="0" style="1" hidden="1" customWidth="1"/>
    <col min="6661" max="6662" width="8.83203125" style="1"/>
    <col min="6663" max="6664" width="10.5" style="1" bestFit="1" customWidth="1"/>
    <col min="6665" max="6915" width="8.83203125" style="1"/>
    <col min="6916" max="6916" width="0" style="1" hidden="1" customWidth="1"/>
    <col min="6917" max="6918" width="8.83203125" style="1"/>
    <col min="6919" max="6920" width="10.5" style="1" bestFit="1" customWidth="1"/>
    <col min="6921" max="7171" width="8.83203125" style="1"/>
    <col min="7172" max="7172" width="0" style="1" hidden="1" customWidth="1"/>
    <col min="7173" max="7174" width="8.83203125" style="1"/>
    <col min="7175" max="7176" width="10.5" style="1" bestFit="1" customWidth="1"/>
    <col min="7177" max="7427" width="8.83203125" style="1"/>
    <col min="7428" max="7428" width="0" style="1" hidden="1" customWidth="1"/>
    <col min="7429" max="7430" width="8.83203125" style="1"/>
    <col min="7431" max="7432" width="10.5" style="1" bestFit="1" customWidth="1"/>
    <col min="7433" max="7683" width="8.83203125" style="1"/>
    <col min="7684" max="7684" width="0" style="1" hidden="1" customWidth="1"/>
    <col min="7685" max="7686" width="8.83203125" style="1"/>
    <col min="7687" max="7688" width="10.5" style="1" bestFit="1" customWidth="1"/>
    <col min="7689" max="7939" width="8.83203125" style="1"/>
    <col min="7940" max="7940" width="0" style="1" hidden="1" customWidth="1"/>
    <col min="7941" max="7942" width="8.83203125" style="1"/>
    <col min="7943" max="7944" width="10.5" style="1" bestFit="1" customWidth="1"/>
    <col min="7945" max="8195" width="8.83203125" style="1"/>
    <col min="8196" max="8196" width="0" style="1" hidden="1" customWidth="1"/>
    <col min="8197" max="8198" width="8.83203125" style="1"/>
    <col min="8199" max="8200" width="10.5" style="1" bestFit="1" customWidth="1"/>
    <col min="8201" max="8451" width="8.83203125" style="1"/>
    <col min="8452" max="8452" width="0" style="1" hidden="1" customWidth="1"/>
    <col min="8453" max="8454" width="8.83203125" style="1"/>
    <col min="8455" max="8456" width="10.5" style="1" bestFit="1" customWidth="1"/>
    <col min="8457" max="8707" width="8.83203125" style="1"/>
    <col min="8708" max="8708" width="0" style="1" hidden="1" customWidth="1"/>
    <col min="8709" max="8710" width="8.83203125" style="1"/>
    <col min="8711" max="8712" width="10.5" style="1" bestFit="1" customWidth="1"/>
    <col min="8713" max="8963" width="8.83203125" style="1"/>
    <col min="8964" max="8964" width="0" style="1" hidden="1" customWidth="1"/>
    <col min="8965" max="8966" width="8.83203125" style="1"/>
    <col min="8967" max="8968" width="10.5" style="1" bestFit="1" customWidth="1"/>
    <col min="8969" max="9219" width="8.83203125" style="1"/>
    <col min="9220" max="9220" width="0" style="1" hidden="1" customWidth="1"/>
    <col min="9221" max="9222" width="8.83203125" style="1"/>
    <col min="9223" max="9224" width="10.5" style="1" bestFit="1" customWidth="1"/>
    <col min="9225" max="9475" width="8.83203125" style="1"/>
    <col min="9476" max="9476" width="0" style="1" hidden="1" customWidth="1"/>
    <col min="9477" max="9478" width="8.83203125" style="1"/>
    <col min="9479" max="9480" width="10.5" style="1" bestFit="1" customWidth="1"/>
    <col min="9481" max="9731" width="8.83203125" style="1"/>
    <col min="9732" max="9732" width="0" style="1" hidden="1" customWidth="1"/>
    <col min="9733" max="9734" width="8.83203125" style="1"/>
    <col min="9735" max="9736" width="10.5" style="1" bestFit="1" customWidth="1"/>
    <col min="9737" max="9987" width="8.83203125" style="1"/>
    <col min="9988" max="9988" width="0" style="1" hidden="1" customWidth="1"/>
    <col min="9989" max="9990" width="8.83203125" style="1"/>
    <col min="9991" max="9992" width="10.5" style="1" bestFit="1" customWidth="1"/>
    <col min="9993" max="10243" width="8.83203125" style="1"/>
    <col min="10244" max="10244" width="0" style="1" hidden="1" customWidth="1"/>
    <col min="10245" max="10246" width="8.83203125" style="1"/>
    <col min="10247" max="10248" width="10.5" style="1" bestFit="1" customWidth="1"/>
    <col min="10249" max="10499" width="8.83203125" style="1"/>
    <col min="10500" max="10500" width="0" style="1" hidden="1" customWidth="1"/>
    <col min="10501" max="10502" width="8.83203125" style="1"/>
    <col min="10503" max="10504" width="10.5" style="1" bestFit="1" customWidth="1"/>
    <col min="10505" max="10755" width="8.83203125" style="1"/>
    <col min="10756" max="10756" width="0" style="1" hidden="1" customWidth="1"/>
    <col min="10757" max="10758" width="8.83203125" style="1"/>
    <col min="10759" max="10760" width="10.5" style="1" bestFit="1" customWidth="1"/>
    <col min="10761" max="11011" width="8.83203125" style="1"/>
    <col min="11012" max="11012" width="0" style="1" hidden="1" customWidth="1"/>
    <col min="11013" max="11014" width="8.83203125" style="1"/>
    <col min="11015" max="11016" width="10.5" style="1" bestFit="1" customWidth="1"/>
    <col min="11017" max="11267" width="8.83203125" style="1"/>
    <col min="11268" max="11268" width="0" style="1" hidden="1" customWidth="1"/>
    <col min="11269" max="11270" width="8.83203125" style="1"/>
    <col min="11271" max="11272" width="10.5" style="1" bestFit="1" customWidth="1"/>
    <col min="11273" max="11523" width="8.83203125" style="1"/>
    <col min="11524" max="11524" width="0" style="1" hidden="1" customWidth="1"/>
    <col min="11525" max="11526" width="8.83203125" style="1"/>
    <col min="11527" max="11528" width="10.5" style="1" bestFit="1" customWidth="1"/>
    <col min="11529" max="11779" width="8.83203125" style="1"/>
    <col min="11780" max="11780" width="0" style="1" hidden="1" customWidth="1"/>
    <col min="11781" max="11782" width="8.83203125" style="1"/>
    <col min="11783" max="11784" width="10.5" style="1" bestFit="1" customWidth="1"/>
    <col min="11785" max="12035" width="8.83203125" style="1"/>
    <col min="12036" max="12036" width="0" style="1" hidden="1" customWidth="1"/>
    <col min="12037" max="12038" width="8.83203125" style="1"/>
    <col min="12039" max="12040" width="10.5" style="1" bestFit="1" customWidth="1"/>
    <col min="12041" max="12291" width="8.83203125" style="1"/>
    <col min="12292" max="12292" width="0" style="1" hidden="1" customWidth="1"/>
    <col min="12293" max="12294" width="8.83203125" style="1"/>
    <col min="12295" max="12296" width="10.5" style="1" bestFit="1" customWidth="1"/>
    <col min="12297" max="12547" width="8.83203125" style="1"/>
    <col min="12548" max="12548" width="0" style="1" hidden="1" customWidth="1"/>
    <col min="12549" max="12550" width="8.83203125" style="1"/>
    <col min="12551" max="12552" width="10.5" style="1" bestFit="1" customWidth="1"/>
    <col min="12553" max="12803" width="8.83203125" style="1"/>
    <col min="12804" max="12804" width="0" style="1" hidden="1" customWidth="1"/>
    <col min="12805" max="12806" width="8.83203125" style="1"/>
    <col min="12807" max="12808" width="10.5" style="1" bestFit="1" customWidth="1"/>
    <col min="12809" max="13059" width="8.83203125" style="1"/>
    <col min="13060" max="13060" width="0" style="1" hidden="1" customWidth="1"/>
    <col min="13061" max="13062" width="8.83203125" style="1"/>
    <col min="13063" max="13064" width="10.5" style="1" bestFit="1" customWidth="1"/>
    <col min="13065" max="13315" width="8.83203125" style="1"/>
    <col min="13316" max="13316" width="0" style="1" hidden="1" customWidth="1"/>
    <col min="13317" max="13318" width="8.83203125" style="1"/>
    <col min="13319" max="13320" width="10.5" style="1" bestFit="1" customWidth="1"/>
    <col min="13321" max="13571" width="8.83203125" style="1"/>
    <col min="13572" max="13572" width="0" style="1" hidden="1" customWidth="1"/>
    <col min="13573" max="13574" width="8.83203125" style="1"/>
    <col min="13575" max="13576" width="10.5" style="1" bestFit="1" customWidth="1"/>
    <col min="13577" max="13827" width="8.83203125" style="1"/>
    <col min="13828" max="13828" width="0" style="1" hidden="1" customWidth="1"/>
    <col min="13829" max="13830" width="8.83203125" style="1"/>
    <col min="13831" max="13832" width="10.5" style="1" bestFit="1" customWidth="1"/>
    <col min="13833" max="14083" width="8.83203125" style="1"/>
    <col min="14084" max="14084" width="0" style="1" hidden="1" customWidth="1"/>
    <col min="14085" max="14086" width="8.83203125" style="1"/>
    <col min="14087" max="14088" width="10.5" style="1" bestFit="1" customWidth="1"/>
    <col min="14089" max="14339" width="8.83203125" style="1"/>
    <col min="14340" max="14340" width="0" style="1" hidden="1" customWidth="1"/>
    <col min="14341" max="14342" width="8.83203125" style="1"/>
    <col min="14343" max="14344" width="10.5" style="1" bestFit="1" customWidth="1"/>
    <col min="14345" max="14595" width="8.83203125" style="1"/>
    <col min="14596" max="14596" width="0" style="1" hidden="1" customWidth="1"/>
    <col min="14597" max="14598" width="8.83203125" style="1"/>
    <col min="14599" max="14600" width="10.5" style="1" bestFit="1" customWidth="1"/>
    <col min="14601" max="14851" width="8.83203125" style="1"/>
    <col min="14852" max="14852" width="0" style="1" hidden="1" customWidth="1"/>
    <col min="14853" max="14854" width="8.83203125" style="1"/>
    <col min="14855" max="14856" width="10.5" style="1" bestFit="1" customWidth="1"/>
    <col min="14857" max="15107" width="8.83203125" style="1"/>
    <col min="15108" max="15108" width="0" style="1" hidden="1" customWidth="1"/>
    <col min="15109" max="15110" width="8.83203125" style="1"/>
    <col min="15111" max="15112" width="10.5" style="1" bestFit="1" customWidth="1"/>
    <col min="15113" max="15363" width="8.83203125" style="1"/>
    <col min="15364" max="15364" width="0" style="1" hidden="1" customWidth="1"/>
    <col min="15365" max="15366" width="8.83203125" style="1"/>
    <col min="15367" max="15368" width="10.5" style="1" bestFit="1" customWidth="1"/>
    <col min="15369" max="15619" width="8.83203125" style="1"/>
    <col min="15620" max="15620" width="0" style="1" hidden="1" customWidth="1"/>
    <col min="15621" max="15622" width="8.83203125" style="1"/>
    <col min="15623" max="15624" width="10.5" style="1" bestFit="1" customWidth="1"/>
    <col min="15625" max="15875" width="8.83203125" style="1"/>
    <col min="15876" max="15876" width="0" style="1" hidden="1" customWidth="1"/>
    <col min="15877" max="15878" width="8.83203125" style="1"/>
    <col min="15879" max="15880" width="10.5" style="1" bestFit="1" customWidth="1"/>
    <col min="15881" max="16131" width="8.83203125" style="1"/>
    <col min="16132" max="16132" width="0" style="1" hidden="1" customWidth="1"/>
    <col min="16133" max="16134" width="8.83203125" style="1"/>
    <col min="16135" max="16136" width="10.5" style="1" bestFit="1" customWidth="1"/>
    <col min="16137" max="16384" width="8.83203125" style="1"/>
  </cols>
  <sheetData>
    <row r="1" spans="1:11" ht="14" thickBot="1" x14ac:dyDescent="0.2">
      <c r="A1" s="18" t="s">
        <v>0</v>
      </c>
      <c r="B1" s="19" t="s">
        <v>1</v>
      </c>
      <c r="C1" s="20" t="s">
        <v>2</v>
      </c>
      <c r="E1" s="2" t="s">
        <v>3</v>
      </c>
      <c r="F1" s="2"/>
      <c r="K1" s="3" t="s">
        <v>5</v>
      </c>
    </row>
    <row r="2" spans="1:11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">
        <f>D2*(B2/B3)^$I$3</f>
        <v>1.8676979867843955</v>
      </c>
      <c r="K2" s="1">
        <f>1/(1*I$8/(I14*(B2/1000000)*E2))</f>
        <v>384.52725932896288</v>
      </c>
    </row>
    <row r="3" spans="1:11" ht="15" x14ac:dyDescent="0.2">
      <c r="A3" s="21">
        <v>-99</v>
      </c>
      <c r="B3" s="22">
        <v>299.54000000000002</v>
      </c>
      <c r="C3" s="23">
        <v>1.9477317587939673</v>
      </c>
      <c r="D3" s="1">
        <f>E2</f>
        <v>1.8676979867843955</v>
      </c>
      <c r="E3" s="1">
        <f t="shared" ref="E3:E66" si="0">D3*(B3/B4)^$I$3</f>
        <v>1.8952497756529507</v>
      </c>
      <c r="H3" s="1" t="s">
        <v>6</v>
      </c>
      <c r="I3" s="1">
        <v>1.33</v>
      </c>
      <c r="K3" s="1">
        <f>1/(E2*B2/(K2*(B3)*E3))</f>
        <v>385.99874305039532</v>
      </c>
    </row>
    <row r="4" spans="1:11" ht="15" x14ac:dyDescent="0.2">
      <c r="A4" s="21">
        <v>-98</v>
      </c>
      <c r="B4" s="22">
        <v>296.26</v>
      </c>
      <c r="C4" s="23">
        <v>1.8802616582914595</v>
      </c>
      <c r="D4" s="1">
        <f t="shared" ref="D4:D67" si="1">E3</f>
        <v>1.8952497756529507</v>
      </c>
      <c r="E4" s="1">
        <f t="shared" si="0"/>
        <v>1.9237835657999591</v>
      </c>
      <c r="H4" s="3" t="s">
        <v>7</v>
      </c>
      <c r="I4" s="1">
        <v>1.25</v>
      </c>
      <c r="K4" s="1">
        <f t="shared" ref="K4:K67" si="2">1/(E3*B3/(K3*(B4)*E4))</f>
        <v>387.51974884265974</v>
      </c>
    </row>
    <row r="5" spans="1:11" ht="15" x14ac:dyDescent="0.2">
      <c r="A5" s="21">
        <v>-97</v>
      </c>
      <c r="B5" s="22">
        <v>292.95</v>
      </c>
      <c r="C5" s="23">
        <v>2.0133624120602986</v>
      </c>
      <c r="D5" s="1">
        <f t="shared" si="1"/>
        <v>1.9237835657999591</v>
      </c>
      <c r="E5" s="1">
        <f t="shared" si="0"/>
        <v>1.9533476401322747</v>
      </c>
      <c r="H5" s="3" t="s">
        <v>8</v>
      </c>
      <c r="I5" s="1">
        <v>5</v>
      </c>
      <c r="K5" s="1">
        <f t="shared" si="2"/>
        <v>389.07887873202384</v>
      </c>
    </row>
    <row r="6" spans="1:11" ht="15" x14ac:dyDescent="0.2">
      <c r="A6" s="21">
        <v>-96</v>
      </c>
      <c r="B6" s="22">
        <v>289.61</v>
      </c>
      <c r="C6" s="23">
        <v>1.9207445728643213</v>
      </c>
      <c r="D6" s="1">
        <f t="shared" si="1"/>
        <v>1.9533476401322747</v>
      </c>
      <c r="E6" s="1">
        <f t="shared" si="0"/>
        <v>1.98399347096754</v>
      </c>
      <c r="H6" s="3" t="s">
        <v>9</v>
      </c>
      <c r="I6" s="1">
        <v>2</v>
      </c>
      <c r="K6" s="1">
        <f t="shared" si="2"/>
        <v>390.67750305699303</v>
      </c>
    </row>
    <row r="7" spans="1:11" ht="15" x14ac:dyDescent="0.2">
      <c r="A7" s="21">
        <v>-95</v>
      </c>
      <c r="B7" s="22">
        <v>286.24</v>
      </c>
      <c r="C7" s="23">
        <v>2.0654945728643215</v>
      </c>
      <c r="D7" s="1">
        <f t="shared" si="1"/>
        <v>1.98399347096754</v>
      </c>
      <c r="E7" s="1">
        <f t="shared" si="0"/>
        <v>2.0155864228300908</v>
      </c>
      <c r="H7" s="3" t="s">
        <v>10</v>
      </c>
      <c r="I7" s="1">
        <v>40</v>
      </c>
      <c r="J7" s="3" t="s">
        <v>11</v>
      </c>
      <c r="K7" s="1">
        <f t="shared" si="2"/>
        <v>392.28017337301213</v>
      </c>
    </row>
    <row r="8" spans="1:11" ht="15" x14ac:dyDescent="0.2">
      <c r="A8" s="21">
        <v>-94</v>
      </c>
      <c r="B8" s="22">
        <v>282.86</v>
      </c>
      <c r="C8" s="23">
        <v>2.0023249748743703</v>
      </c>
      <c r="D8" s="1">
        <f t="shared" si="1"/>
        <v>2.0155864228300908</v>
      </c>
      <c r="E8" s="1">
        <f t="shared" si="0"/>
        <v>2.0483638228869183</v>
      </c>
      <c r="H8" s="3" t="s">
        <v>12</v>
      </c>
      <c r="I8" s="4">
        <v>4.3827999999999998E-4</v>
      </c>
      <c r="J8" s="3" t="s">
        <v>13</v>
      </c>
      <c r="K8" s="1">
        <f t="shared" si="2"/>
        <v>393.95194145444583</v>
      </c>
    </row>
    <row r="9" spans="1:11" ht="15" x14ac:dyDescent="0.2">
      <c r="A9" s="21">
        <v>-93</v>
      </c>
      <c r="B9" s="22">
        <v>279.45</v>
      </c>
      <c r="C9" s="23">
        <v>2.1366418090452255</v>
      </c>
      <c r="D9" s="1">
        <f t="shared" si="1"/>
        <v>2.0483638228869183</v>
      </c>
      <c r="E9" s="1">
        <f t="shared" si="0"/>
        <v>2.0822872262540941</v>
      </c>
      <c r="H9" s="3" t="s">
        <v>14</v>
      </c>
      <c r="I9" s="1">
        <v>1.167</v>
      </c>
      <c r="J9" s="3" t="s">
        <v>15</v>
      </c>
      <c r="K9" s="1">
        <f t="shared" si="2"/>
        <v>395.64835101364088</v>
      </c>
    </row>
    <row r="10" spans="1:11" ht="15" x14ac:dyDescent="0.2">
      <c r="A10" s="21">
        <v>-92</v>
      </c>
      <c r="B10" s="22">
        <v>276.02</v>
      </c>
      <c r="C10" s="23">
        <v>2.0728571356783916</v>
      </c>
      <c r="D10" s="1">
        <f t="shared" si="1"/>
        <v>2.0822872262540941</v>
      </c>
      <c r="E10" s="1">
        <f t="shared" si="0"/>
        <v>2.1174138840686973</v>
      </c>
      <c r="H10" s="3" t="s">
        <v>16</v>
      </c>
      <c r="I10" s="5">
        <f>I$16*I9*I8</f>
        <v>4.60325484E-4</v>
      </c>
      <c r="J10" s="3" t="s">
        <v>17</v>
      </c>
      <c r="K10" s="1">
        <f t="shared" si="2"/>
        <v>397.38449603822039</v>
      </c>
    </row>
    <row r="11" spans="1:11" ht="15" x14ac:dyDescent="0.2">
      <c r="A11" s="21">
        <v>-91</v>
      </c>
      <c r="B11" s="22">
        <v>272.57</v>
      </c>
      <c r="C11" s="23">
        <v>2.221283517587942</v>
      </c>
      <c r="D11" s="1">
        <f t="shared" si="1"/>
        <v>2.1174138840686973</v>
      </c>
      <c r="E11" s="1">
        <f t="shared" si="0"/>
        <v>2.1539113037701991</v>
      </c>
      <c r="H11" s="3" t="s">
        <v>18</v>
      </c>
      <c r="I11" s="1">
        <v>14.7</v>
      </c>
      <c r="K11" s="1">
        <f t="shared" si="2"/>
        <v>399.18156888850888</v>
      </c>
    </row>
    <row r="12" spans="1:11" ht="15" x14ac:dyDescent="0.2">
      <c r="A12" s="21">
        <v>-90</v>
      </c>
      <c r="B12" s="22">
        <v>269.08999999999997</v>
      </c>
      <c r="C12" s="23">
        <v>2.1305106532663314</v>
      </c>
      <c r="D12" s="1">
        <f t="shared" si="1"/>
        <v>2.1539113037701991</v>
      </c>
      <c r="E12" s="1">
        <f t="shared" si="0"/>
        <v>2.1916350356414012</v>
      </c>
      <c r="H12" s="3" t="s">
        <v>19</v>
      </c>
      <c r="I12" s="5">
        <f>I10/I11</f>
        <v>3.1314658775510209E-5</v>
      </c>
      <c r="J12" s="3" t="s">
        <v>17</v>
      </c>
      <c r="K12" s="1">
        <f t="shared" si="2"/>
        <v>400.98710271685201</v>
      </c>
    </row>
    <row r="13" spans="1:11" ht="15" x14ac:dyDescent="0.2">
      <c r="A13" s="21">
        <v>-89</v>
      </c>
      <c r="B13" s="22">
        <v>265.60000000000002</v>
      </c>
      <c r="C13" s="23">
        <v>2.2826189447236174</v>
      </c>
      <c r="D13" s="1">
        <f t="shared" si="1"/>
        <v>2.1916350356414012</v>
      </c>
      <c r="E13" s="1">
        <f t="shared" si="0"/>
        <v>2.230758050163002</v>
      </c>
      <c r="H13" s="3" t="s">
        <v>20</v>
      </c>
      <c r="I13" s="4">
        <v>44000000</v>
      </c>
      <c r="J13" s="3" t="s">
        <v>21</v>
      </c>
      <c r="K13" s="1">
        <f t="shared" si="2"/>
        <v>402.8516536477627</v>
      </c>
    </row>
    <row r="14" spans="1:11" ht="15" x14ac:dyDescent="0.2">
      <c r="A14" s="21">
        <v>-88</v>
      </c>
      <c r="B14" s="22">
        <v>262.08999999999997</v>
      </c>
      <c r="C14" s="23">
        <v>2.2249631658291453</v>
      </c>
      <c r="D14" s="1">
        <f t="shared" si="1"/>
        <v>2.230758050163002</v>
      </c>
      <c r="E14" s="1">
        <f t="shared" si="0"/>
        <v>2.2712380138093913</v>
      </c>
      <c r="H14" s="3" t="s">
        <v>22</v>
      </c>
      <c r="I14" s="1">
        <v>298</v>
      </c>
      <c r="J14" s="3" t="s">
        <v>23</v>
      </c>
      <c r="K14" s="1">
        <f t="shared" si="2"/>
        <v>404.74147524347995</v>
      </c>
    </row>
    <row r="15" spans="1:11" ht="15" x14ac:dyDescent="0.2">
      <c r="A15" s="21">
        <v>-87</v>
      </c>
      <c r="B15" s="22">
        <v>258.57</v>
      </c>
      <c r="C15" s="23">
        <v>2.3691124120603004</v>
      </c>
      <c r="D15" s="1">
        <f t="shared" si="1"/>
        <v>2.2712380138093913</v>
      </c>
      <c r="E15" s="1">
        <f t="shared" si="0"/>
        <v>2.3132638881079362</v>
      </c>
      <c r="H15" s="3" t="s">
        <v>24</v>
      </c>
      <c r="I15" s="1">
        <v>0.9</v>
      </c>
      <c r="K15" s="1">
        <f t="shared" si="2"/>
        <v>406.69414935047143</v>
      </c>
    </row>
    <row r="16" spans="1:11" ht="15" x14ac:dyDescent="0.2">
      <c r="A16" s="21">
        <v>-86</v>
      </c>
      <c r="B16" s="22">
        <v>255.03</v>
      </c>
      <c r="C16" s="23">
        <v>2.3040870351758804</v>
      </c>
      <c r="D16" s="1">
        <f t="shared" si="1"/>
        <v>2.3132638881079362</v>
      </c>
      <c r="E16" s="1">
        <f t="shared" si="0"/>
        <v>2.3569205700328038</v>
      </c>
      <c r="H16" s="3" t="s">
        <v>25</v>
      </c>
      <c r="I16" s="1">
        <v>0.9</v>
      </c>
      <c r="K16" s="1">
        <f t="shared" si="2"/>
        <v>408.69641550307767</v>
      </c>
    </row>
    <row r="17" spans="1:11" ht="15" x14ac:dyDescent="0.2">
      <c r="A17" s="21">
        <v>-85</v>
      </c>
      <c r="B17" s="22">
        <v>251.47</v>
      </c>
      <c r="C17" s="23">
        <v>2.4531593969849221</v>
      </c>
      <c r="D17" s="1">
        <f t="shared" si="1"/>
        <v>2.3569205700328038</v>
      </c>
      <c r="E17" s="1">
        <f t="shared" si="0"/>
        <v>2.4021702711156561</v>
      </c>
      <c r="K17" s="1">
        <f t="shared" si="2"/>
        <v>410.72825569745669</v>
      </c>
    </row>
    <row r="18" spans="1:11" ht="15" x14ac:dyDescent="0.2">
      <c r="A18" s="21">
        <v>-84</v>
      </c>
      <c r="B18" s="22">
        <v>247.9</v>
      </c>
      <c r="C18" s="23">
        <v>2.3826068844221098</v>
      </c>
      <c r="D18" s="1">
        <f t="shared" si="1"/>
        <v>2.4021702711156561</v>
      </c>
      <c r="E18" s="1">
        <f t="shared" si="0"/>
        <v>2.4490974848017046</v>
      </c>
      <c r="K18" s="1">
        <f t="shared" si="2"/>
        <v>412.80714933772498</v>
      </c>
    </row>
    <row r="19" spans="1:11" ht="15" x14ac:dyDescent="0.2">
      <c r="A19" s="21">
        <v>-83</v>
      </c>
      <c r="B19" s="22">
        <v>244.32</v>
      </c>
      <c r="C19" s="23">
        <v>2.5402752261306549</v>
      </c>
      <c r="D19" s="1">
        <f t="shared" si="1"/>
        <v>2.4490974848017046</v>
      </c>
      <c r="E19" s="1">
        <f t="shared" si="0"/>
        <v>2.4977926392302106</v>
      </c>
      <c r="K19" s="1">
        <f t="shared" si="2"/>
        <v>414.93494544534104</v>
      </c>
    </row>
    <row r="20" spans="1:11" ht="15" x14ac:dyDescent="0.2">
      <c r="A20" s="21">
        <v>-82</v>
      </c>
      <c r="B20" s="22">
        <v>240.73</v>
      </c>
      <c r="C20" s="23">
        <v>2.4942579899497481</v>
      </c>
      <c r="D20" s="1">
        <f t="shared" si="1"/>
        <v>2.4977926392302106</v>
      </c>
      <c r="E20" s="1">
        <f t="shared" si="0"/>
        <v>2.5484955566798675</v>
      </c>
      <c r="K20" s="1">
        <f t="shared" si="2"/>
        <v>417.13699447189992</v>
      </c>
    </row>
    <row r="21" spans="1:11" ht="15" x14ac:dyDescent="0.2">
      <c r="A21" s="21">
        <v>-81</v>
      </c>
      <c r="B21" s="22">
        <v>237.12</v>
      </c>
      <c r="C21" s="23">
        <v>2.6200207035175915</v>
      </c>
      <c r="D21" s="1">
        <f t="shared" si="1"/>
        <v>2.5484955566798675</v>
      </c>
      <c r="E21" s="1">
        <f t="shared" si="0"/>
        <v>2.6010294829679124</v>
      </c>
      <c r="K21" s="1">
        <f t="shared" si="2"/>
        <v>419.35137601168833</v>
      </c>
    </row>
    <row r="22" spans="1:11" ht="15" x14ac:dyDescent="0.2">
      <c r="A22" s="21">
        <v>-80</v>
      </c>
      <c r="B22" s="22">
        <v>233.51</v>
      </c>
      <c r="C22" s="23">
        <v>2.5844431658291493</v>
      </c>
      <c r="D22" s="1">
        <f t="shared" si="1"/>
        <v>2.6010294829679124</v>
      </c>
      <c r="E22" s="1">
        <f t="shared" si="0"/>
        <v>2.6554904061269999</v>
      </c>
      <c r="K22" s="1">
        <f t="shared" si="2"/>
        <v>421.61381375135829</v>
      </c>
    </row>
    <row r="23" spans="1:11" ht="15" x14ac:dyDescent="0.2">
      <c r="A23" s="21">
        <v>-79</v>
      </c>
      <c r="B23" s="22">
        <v>229.9</v>
      </c>
      <c r="C23" s="23">
        <v>2.7427006030150789</v>
      </c>
      <c r="D23" s="1">
        <f t="shared" si="1"/>
        <v>2.6554904061269999</v>
      </c>
      <c r="E23" s="1">
        <f t="shared" si="0"/>
        <v>2.712299783477746</v>
      </c>
      <c r="K23" s="1">
        <f t="shared" si="2"/>
        <v>423.97599850784223</v>
      </c>
    </row>
    <row r="24" spans="1:11" ht="15" x14ac:dyDescent="0.2">
      <c r="A24" s="21">
        <v>-78</v>
      </c>
      <c r="B24" s="22">
        <v>226.27</v>
      </c>
      <c r="C24" s="23">
        <v>2.6733882914572904</v>
      </c>
      <c r="D24" s="1">
        <f t="shared" si="1"/>
        <v>2.712299783477746</v>
      </c>
      <c r="E24" s="1">
        <f t="shared" si="0"/>
        <v>2.7711075284239817</v>
      </c>
      <c r="K24" s="1">
        <f t="shared" si="2"/>
        <v>426.32908902079788</v>
      </c>
    </row>
    <row r="25" spans="1:11" ht="15" x14ac:dyDescent="0.2">
      <c r="A25" s="21">
        <v>-77</v>
      </c>
      <c r="B25" s="22">
        <v>222.65</v>
      </c>
      <c r="C25" s="23">
        <v>2.8580254773869398</v>
      </c>
      <c r="D25" s="1">
        <f t="shared" si="1"/>
        <v>2.7711075284239817</v>
      </c>
      <c r="E25" s="1">
        <f t="shared" si="0"/>
        <v>2.8323580162204514</v>
      </c>
      <c r="K25" s="1">
        <f t="shared" si="2"/>
        <v>428.78092696180983</v>
      </c>
    </row>
    <row r="26" spans="1:11" ht="15" x14ac:dyDescent="0.2">
      <c r="A26" s="21">
        <v>-76</v>
      </c>
      <c r="B26" s="22">
        <v>219.02</v>
      </c>
      <c r="C26" s="23">
        <v>2.7966787437185974</v>
      </c>
      <c r="D26" s="1">
        <f t="shared" si="1"/>
        <v>2.8323580162204514</v>
      </c>
      <c r="E26" s="1">
        <f t="shared" si="0"/>
        <v>2.8961991578294559</v>
      </c>
      <c r="K26" s="1">
        <f t="shared" si="2"/>
        <v>431.29736877166783</v>
      </c>
    </row>
    <row r="27" spans="1:11" ht="15" x14ac:dyDescent="0.2">
      <c r="A27" s="21">
        <v>-75</v>
      </c>
      <c r="B27" s="22">
        <v>215.38</v>
      </c>
      <c r="C27" s="23">
        <v>2.9684488442211063</v>
      </c>
      <c r="D27" s="1">
        <f t="shared" si="1"/>
        <v>2.8961991578294559</v>
      </c>
      <c r="E27" s="1">
        <f t="shared" si="0"/>
        <v>2.9624185686201416</v>
      </c>
      <c r="K27" s="1">
        <f t="shared" si="2"/>
        <v>433.826827530809</v>
      </c>
    </row>
    <row r="28" spans="1:11" ht="15" x14ac:dyDescent="0.2">
      <c r="A28" s="21">
        <v>-74</v>
      </c>
      <c r="B28" s="22">
        <v>211.75</v>
      </c>
      <c r="C28" s="23">
        <v>2.9107825125628177</v>
      </c>
      <c r="D28" s="1">
        <f t="shared" si="1"/>
        <v>2.9624185686201416</v>
      </c>
      <c r="E28" s="1">
        <f t="shared" si="0"/>
        <v>3.0313367985116497</v>
      </c>
      <c r="K28" s="1">
        <f t="shared" si="2"/>
        <v>436.4376631178306</v>
      </c>
    </row>
    <row r="29" spans="1:11" ht="15" x14ac:dyDescent="0.2">
      <c r="A29" s="21">
        <v>-73</v>
      </c>
      <c r="B29" s="22">
        <v>208.12</v>
      </c>
      <c r="C29" s="23">
        <v>3.0819405527638182</v>
      </c>
      <c r="D29" s="1">
        <f t="shared" si="1"/>
        <v>3.0313367985116497</v>
      </c>
      <c r="E29" s="1">
        <f t="shared" si="0"/>
        <v>3.103113844028254</v>
      </c>
      <c r="K29" s="1">
        <f t="shared" si="2"/>
        <v>439.11284078513671</v>
      </c>
    </row>
    <row r="30" spans="1:11" ht="15" x14ac:dyDescent="0.2">
      <c r="A30" s="21">
        <v>-72</v>
      </c>
      <c r="B30" s="22">
        <v>204.49</v>
      </c>
      <c r="C30" s="23">
        <v>3.074582361809044</v>
      </c>
      <c r="D30" s="1">
        <f t="shared" si="1"/>
        <v>3.103113844028254</v>
      </c>
      <c r="E30" s="1">
        <f t="shared" si="0"/>
        <v>3.1779222587680529</v>
      </c>
      <c r="K30" s="1">
        <f t="shared" si="2"/>
        <v>441.85518427318777</v>
      </c>
    </row>
    <row r="31" spans="1:11" ht="15" x14ac:dyDescent="0.2">
      <c r="A31" s="21">
        <v>-71</v>
      </c>
      <c r="B31" s="22">
        <v>200.86</v>
      </c>
      <c r="C31" s="23">
        <v>3.2279294974874375</v>
      </c>
      <c r="D31" s="1">
        <f t="shared" si="1"/>
        <v>3.1779222587680529</v>
      </c>
      <c r="E31" s="1">
        <f t="shared" si="0"/>
        <v>3.2557288403848959</v>
      </c>
      <c r="K31" s="1">
        <f t="shared" si="2"/>
        <v>444.63771350313408</v>
      </c>
    </row>
    <row r="32" spans="1:11" ht="15" x14ac:dyDescent="0.2">
      <c r="A32" s="21">
        <v>-70</v>
      </c>
      <c r="B32" s="22">
        <v>197.24</v>
      </c>
      <c r="C32" s="23">
        <v>3.2242518592964813</v>
      </c>
      <c r="D32" s="1">
        <f t="shared" si="1"/>
        <v>3.2557288403848959</v>
      </c>
      <c r="E32" s="1">
        <f t="shared" si="0"/>
        <v>3.3369352641231429</v>
      </c>
      <c r="K32" s="1">
        <f t="shared" si="2"/>
        <v>447.51478330223438</v>
      </c>
    </row>
    <row r="33" spans="1:11" ht="15" x14ac:dyDescent="0.2">
      <c r="A33" s="21">
        <v>-69</v>
      </c>
      <c r="B33" s="22">
        <v>193.62</v>
      </c>
      <c r="C33" s="23">
        <v>3.3825191959798975</v>
      </c>
      <c r="D33" s="1">
        <f t="shared" si="1"/>
        <v>3.3369352641231429</v>
      </c>
      <c r="E33" s="1">
        <f t="shared" si="0"/>
        <v>3.4212789176129137</v>
      </c>
      <c r="K33" s="1">
        <f t="shared" si="2"/>
        <v>450.40510897236294</v>
      </c>
    </row>
    <row r="34" spans="1:11" ht="15" x14ac:dyDescent="0.2">
      <c r="A34" s="21">
        <v>-68</v>
      </c>
      <c r="B34" s="22">
        <v>190.02</v>
      </c>
      <c r="C34" s="23">
        <v>3.3641099974874367</v>
      </c>
      <c r="D34" s="1">
        <f t="shared" si="1"/>
        <v>3.4212789176129137</v>
      </c>
      <c r="E34" s="1">
        <f t="shared" si="0"/>
        <v>3.5094296313889592</v>
      </c>
      <c r="K34" s="1">
        <f t="shared" si="2"/>
        <v>453.41978171453388</v>
      </c>
    </row>
    <row r="35" spans="1:11" ht="15" x14ac:dyDescent="0.2">
      <c r="A35" s="21">
        <v>-67</v>
      </c>
      <c r="B35" s="22">
        <v>186.42</v>
      </c>
      <c r="C35" s="23">
        <v>3.5414086432160743</v>
      </c>
      <c r="D35" s="1">
        <f t="shared" si="1"/>
        <v>3.5094296313889592</v>
      </c>
      <c r="E35" s="1">
        <f t="shared" si="0"/>
        <v>3.6013758477226774</v>
      </c>
      <c r="K35" s="1">
        <f t="shared" si="2"/>
        <v>456.48400266649963</v>
      </c>
    </row>
    <row r="36" spans="1:11" ht="15" x14ac:dyDescent="0.2">
      <c r="A36" s="21">
        <v>-66</v>
      </c>
      <c r="B36" s="22">
        <v>182.83</v>
      </c>
      <c r="C36" s="23">
        <v>3.5346633668341636</v>
      </c>
      <c r="D36" s="1">
        <f t="shared" si="1"/>
        <v>3.6013758477226774</v>
      </c>
      <c r="E36" s="1">
        <f t="shared" si="0"/>
        <v>3.6970783722592748</v>
      </c>
      <c r="K36" s="1">
        <f t="shared" si="2"/>
        <v>459.59016601818155</v>
      </c>
    </row>
    <row r="37" spans="1:11" ht="15" x14ac:dyDescent="0.2">
      <c r="A37" s="21">
        <v>-65</v>
      </c>
      <c r="B37" s="22">
        <v>179.26</v>
      </c>
      <c r="C37" s="23">
        <v>3.7131611557788884</v>
      </c>
      <c r="D37" s="1">
        <f t="shared" si="1"/>
        <v>3.6970783722592748</v>
      </c>
      <c r="E37" s="1">
        <f t="shared" si="0"/>
        <v>3.7970395931931145</v>
      </c>
      <c r="K37" s="1">
        <f t="shared" si="2"/>
        <v>462.79976409552717</v>
      </c>
    </row>
    <row r="38" spans="1:11" ht="15" x14ac:dyDescent="0.2">
      <c r="A38" s="21">
        <v>-64</v>
      </c>
      <c r="B38" s="22">
        <v>175.7</v>
      </c>
      <c r="C38" s="23">
        <v>3.7346293467336626</v>
      </c>
      <c r="D38" s="1">
        <f t="shared" si="1"/>
        <v>3.7970395931931145</v>
      </c>
      <c r="E38" s="1">
        <f t="shared" si="0"/>
        <v>3.9012310373109611</v>
      </c>
      <c r="K38" s="1">
        <f t="shared" si="2"/>
        <v>466.05593545256369</v>
      </c>
    </row>
    <row r="39" spans="1:11" ht="15" x14ac:dyDescent="0.2">
      <c r="A39" s="21">
        <v>-63</v>
      </c>
      <c r="B39" s="22">
        <v>172.16</v>
      </c>
      <c r="C39" s="23">
        <v>3.910046331658287</v>
      </c>
      <c r="D39" s="1">
        <f t="shared" si="1"/>
        <v>3.9012310373109611</v>
      </c>
      <c r="E39" s="1">
        <f t="shared" si="0"/>
        <v>4.0102203018973599</v>
      </c>
      <c r="K39" s="1">
        <f t="shared" si="2"/>
        <v>469.42379095109396</v>
      </c>
    </row>
    <row r="40" spans="1:11" ht="15" x14ac:dyDescent="0.2">
      <c r="A40" s="21">
        <v>-62</v>
      </c>
      <c r="B40" s="22">
        <v>168.63</v>
      </c>
      <c r="C40" s="23">
        <v>3.9830366331658249</v>
      </c>
      <c r="D40" s="1">
        <f t="shared" si="1"/>
        <v>4.0102203018973599</v>
      </c>
      <c r="E40" s="1">
        <f t="shared" si="0"/>
        <v>4.1239937096303541</v>
      </c>
      <c r="K40" s="1">
        <f t="shared" si="2"/>
        <v>472.84352390704561</v>
      </c>
    </row>
    <row r="41" spans="1:11" ht="15" x14ac:dyDescent="0.2">
      <c r="A41" s="21">
        <v>-61</v>
      </c>
      <c r="B41" s="22">
        <v>165.12</v>
      </c>
      <c r="C41" s="23">
        <v>4.1437611557788898</v>
      </c>
      <c r="D41" s="1">
        <f t="shared" si="1"/>
        <v>4.1239937096303541</v>
      </c>
      <c r="E41" s="1">
        <f t="shared" si="0"/>
        <v>4.2428467403235972</v>
      </c>
      <c r="K41" s="1">
        <f t="shared" si="2"/>
        <v>476.34502697167375</v>
      </c>
    </row>
    <row r="42" spans="1:11" ht="15" x14ac:dyDescent="0.2">
      <c r="A42" s="21">
        <v>-60</v>
      </c>
      <c r="B42" s="22">
        <v>161.63</v>
      </c>
      <c r="C42" s="23">
        <v>4.2198311055276365</v>
      </c>
      <c r="D42" s="1">
        <f t="shared" si="1"/>
        <v>4.2428467403235972</v>
      </c>
      <c r="E42" s="1">
        <f t="shared" si="0"/>
        <v>4.3670987822435388</v>
      </c>
      <c r="K42" s="1">
        <f t="shared" si="2"/>
        <v>479.93188030450591</v>
      </c>
    </row>
    <row r="43" spans="1:11" ht="15" x14ac:dyDescent="0.2">
      <c r="A43" s="21">
        <v>-59</v>
      </c>
      <c r="B43" s="22">
        <v>158.16</v>
      </c>
      <c r="C43" s="23">
        <v>4.3682772361809068</v>
      </c>
      <c r="D43" s="1">
        <f t="shared" si="1"/>
        <v>4.3670987822435388</v>
      </c>
      <c r="E43" s="1">
        <f t="shared" si="0"/>
        <v>4.4967089740978068</v>
      </c>
      <c r="K43" s="1">
        <f t="shared" si="2"/>
        <v>483.56632385759349</v>
      </c>
    </row>
    <row r="44" spans="1:11" ht="15" x14ac:dyDescent="0.2">
      <c r="A44" s="21">
        <v>-58</v>
      </c>
      <c r="B44" s="22">
        <v>154.72</v>
      </c>
      <c r="C44" s="23">
        <v>4.4492450753768864</v>
      </c>
      <c r="D44" s="1">
        <f t="shared" si="1"/>
        <v>4.4967089740978068</v>
      </c>
      <c r="E44" s="1">
        <f t="shared" si="0"/>
        <v>4.6323972405316445</v>
      </c>
      <c r="K44" s="1">
        <f t="shared" si="2"/>
        <v>487.32294723557243</v>
      </c>
    </row>
    <row r="45" spans="1:11" ht="15" x14ac:dyDescent="0.2">
      <c r="A45" s="21">
        <v>-57</v>
      </c>
      <c r="B45" s="22">
        <v>151.30000000000001</v>
      </c>
      <c r="C45" s="23">
        <v>4.6302151758793997</v>
      </c>
      <c r="D45" s="1">
        <f t="shared" si="1"/>
        <v>4.6323972405316445</v>
      </c>
      <c r="E45" s="1">
        <f t="shared" si="0"/>
        <v>4.7745659561826939</v>
      </c>
      <c r="K45" s="1">
        <f t="shared" si="2"/>
        <v>491.17633725652917</v>
      </c>
    </row>
    <row r="46" spans="1:11" ht="15" x14ac:dyDescent="0.2">
      <c r="A46" s="21">
        <v>-56</v>
      </c>
      <c r="B46" s="22">
        <v>147.9</v>
      </c>
      <c r="C46" s="23">
        <v>4.7191703492462338</v>
      </c>
      <c r="D46" s="1">
        <f t="shared" si="1"/>
        <v>4.7745659561826939</v>
      </c>
      <c r="E46" s="1">
        <f t="shared" si="0"/>
        <v>4.9231993883278724</v>
      </c>
      <c r="K46" s="1">
        <f t="shared" si="2"/>
        <v>495.0855035161091</v>
      </c>
    </row>
    <row r="47" spans="1:11" ht="15" x14ac:dyDescent="0.2">
      <c r="A47" s="21">
        <v>-55</v>
      </c>
      <c r="B47" s="22">
        <v>144.53</v>
      </c>
      <c r="C47" s="23">
        <v>4.8731360301507562</v>
      </c>
      <c r="D47" s="1">
        <f t="shared" si="1"/>
        <v>4.9231993883278724</v>
      </c>
      <c r="E47" s="1">
        <f t="shared" si="0"/>
        <v>5.0786973215347153</v>
      </c>
      <c r="K47" s="1">
        <f t="shared" si="2"/>
        <v>499.08549082016259</v>
      </c>
    </row>
    <row r="48" spans="1:11" ht="15" x14ac:dyDescent="0.2">
      <c r="A48" s="21">
        <v>-54</v>
      </c>
      <c r="B48" s="22">
        <v>141.19</v>
      </c>
      <c r="C48" s="23">
        <v>4.9909058291457313</v>
      </c>
      <c r="D48" s="1">
        <f t="shared" si="1"/>
        <v>5.0786973215347153</v>
      </c>
      <c r="E48" s="1">
        <f t="shared" si="0"/>
        <v>5.2409857910930766</v>
      </c>
      <c r="K48" s="1">
        <f t="shared" si="2"/>
        <v>503.13152684503183</v>
      </c>
    </row>
    <row r="49" spans="1:11" ht="15" x14ac:dyDescent="0.2">
      <c r="A49" s="21">
        <v>-53</v>
      </c>
      <c r="B49" s="22">
        <v>137.88999999999999</v>
      </c>
      <c r="C49" s="23">
        <v>5.1767634673366842</v>
      </c>
      <c r="D49" s="1">
        <f t="shared" si="1"/>
        <v>5.2409857910930766</v>
      </c>
      <c r="E49" s="1">
        <f t="shared" si="0"/>
        <v>5.4115132637655874</v>
      </c>
      <c r="K49" s="1">
        <f t="shared" si="2"/>
        <v>507.35986596310511</v>
      </c>
    </row>
    <row r="50" spans="1:11" ht="15" x14ac:dyDescent="0.2">
      <c r="A50" s="21">
        <v>-52</v>
      </c>
      <c r="B50" s="22">
        <v>134.61000000000001</v>
      </c>
      <c r="C50" s="23">
        <v>5.3000587437185915</v>
      </c>
      <c r="D50" s="1">
        <f t="shared" si="1"/>
        <v>5.4115132637655874</v>
      </c>
      <c r="E50" s="1">
        <f t="shared" si="0"/>
        <v>5.5897401924432968</v>
      </c>
      <c r="K50" s="1">
        <f t="shared" si="2"/>
        <v>511.60356013696281</v>
      </c>
    </row>
    <row r="51" spans="1:11" ht="15" x14ac:dyDescent="0.2">
      <c r="A51" s="21">
        <v>-51</v>
      </c>
      <c r="B51" s="22">
        <v>131.37</v>
      </c>
      <c r="C51" s="23">
        <v>5.5190479195979902</v>
      </c>
      <c r="D51" s="1">
        <f t="shared" si="1"/>
        <v>5.5897401924432968</v>
      </c>
      <c r="E51" s="1">
        <f t="shared" si="0"/>
        <v>5.7767123858170581</v>
      </c>
      <c r="K51" s="1">
        <f t="shared" si="2"/>
        <v>515.99032222594337</v>
      </c>
    </row>
    <row r="52" spans="1:11" ht="15" x14ac:dyDescent="0.2">
      <c r="A52" s="21">
        <v>-50</v>
      </c>
      <c r="B52" s="22">
        <v>128.16</v>
      </c>
      <c r="C52" s="23">
        <v>5.6460251030150763</v>
      </c>
      <c r="D52" s="1">
        <f t="shared" si="1"/>
        <v>5.7767123858170581</v>
      </c>
      <c r="E52" s="1">
        <f t="shared" si="0"/>
        <v>5.9723804061968941</v>
      </c>
      <c r="K52" s="1">
        <f t="shared" si="2"/>
        <v>520.43269442306678</v>
      </c>
    </row>
    <row r="53" spans="1:11" ht="15" x14ac:dyDescent="0.2">
      <c r="A53" s="21">
        <v>-49</v>
      </c>
      <c r="B53" s="22">
        <v>124.99</v>
      </c>
      <c r="C53" s="23">
        <v>5.8564269396984923</v>
      </c>
      <c r="D53" s="1">
        <f t="shared" si="1"/>
        <v>5.9723804061968941</v>
      </c>
      <c r="E53" s="1">
        <f t="shared" si="0"/>
        <v>6.1779389017635129</v>
      </c>
      <c r="K53" s="1">
        <f t="shared" si="2"/>
        <v>525.02923663585727</v>
      </c>
    </row>
    <row r="54" spans="1:11" ht="15" x14ac:dyDescent="0.2">
      <c r="A54" s="21">
        <v>-48</v>
      </c>
      <c r="B54" s="22">
        <v>121.85</v>
      </c>
      <c r="C54" s="23">
        <v>6.0140746356783925</v>
      </c>
      <c r="D54" s="1">
        <f t="shared" si="1"/>
        <v>6.1779389017635129</v>
      </c>
      <c r="E54" s="1">
        <f t="shared" si="0"/>
        <v>6.392639548208578</v>
      </c>
      <c r="K54" s="1">
        <f t="shared" si="2"/>
        <v>529.62729859191859</v>
      </c>
    </row>
    <row r="55" spans="1:11" ht="15" x14ac:dyDescent="0.2">
      <c r="A55" s="21">
        <v>-47</v>
      </c>
      <c r="B55" s="22">
        <v>118.76</v>
      </c>
      <c r="C55" s="23">
        <v>6.2594421658291459</v>
      </c>
      <c r="D55" s="1">
        <f t="shared" si="1"/>
        <v>6.392639548208578</v>
      </c>
      <c r="E55" s="1">
        <f t="shared" si="0"/>
        <v>6.6184790897985417</v>
      </c>
      <c r="K55" s="1">
        <f t="shared" si="2"/>
        <v>534.43267285281877</v>
      </c>
    </row>
    <row r="56" spans="1:11" ht="15" x14ac:dyDescent="0.2">
      <c r="A56" s="21">
        <v>-46</v>
      </c>
      <c r="B56" s="22">
        <v>115.7</v>
      </c>
      <c r="C56" s="23">
        <v>6.4146366809045228</v>
      </c>
      <c r="D56" s="1">
        <f t="shared" si="1"/>
        <v>6.6184790897985417</v>
      </c>
      <c r="E56" s="1">
        <f t="shared" si="0"/>
        <v>6.854629956172821</v>
      </c>
      <c r="K56" s="1">
        <f t="shared" si="2"/>
        <v>539.23985672834749</v>
      </c>
    </row>
    <row r="57" spans="1:11" ht="15" x14ac:dyDescent="0.2">
      <c r="A57" s="21">
        <v>-45</v>
      </c>
      <c r="B57" s="22">
        <v>112.69</v>
      </c>
      <c r="C57" s="23">
        <v>6.6722722512562811</v>
      </c>
      <c r="D57" s="1">
        <f t="shared" si="1"/>
        <v>6.854629956172821</v>
      </c>
      <c r="E57" s="1">
        <f t="shared" si="0"/>
        <v>7.1025034921376458</v>
      </c>
      <c r="K57" s="1">
        <f t="shared" si="2"/>
        <v>544.20364452322553</v>
      </c>
    </row>
    <row r="58" spans="1:11" ht="15" x14ac:dyDescent="0.2">
      <c r="A58" s="21">
        <v>-44</v>
      </c>
      <c r="B58" s="22">
        <v>109.72</v>
      </c>
      <c r="C58" s="23">
        <v>6.8630467336683436</v>
      </c>
      <c r="D58" s="1">
        <f t="shared" si="1"/>
        <v>7.1025034921376458</v>
      </c>
      <c r="E58" s="1">
        <f t="shared" si="0"/>
        <v>7.3619320126790404</v>
      </c>
      <c r="K58" s="1">
        <f t="shared" si="2"/>
        <v>549.21477541407523</v>
      </c>
    </row>
    <row r="59" spans="1:11" ht="15" x14ac:dyDescent="0.2">
      <c r="A59" s="21">
        <v>-43</v>
      </c>
      <c r="B59" s="22">
        <v>106.8</v>
      </c>
      <c r="C59" s="23">
        <v>7.1642503015075372</v>
      </c>
      <c r="D59" s="1">
        <f t="shared" si="1"/>
        <v>7.3619320126790404</v>
      </c>
      <c r="E59" s="1">
        <f t="shared" si="0"/>
        <v>7.6345196085688132</v>
      </c>
      <c r="K59" s="1">
        <f t="shared" si="2"/>
        <v>554.3927965459394</v>
      </c>
    </row>
    <row r="60" spans="1:11" ht="15" x14ac:dyDescent="0.2">
      <c r="A60" s="21">
        <v>-42</v>
      </c>
      <c r="B60" s="22">
        <v>103.92</v>
      </c>
      <c r="C60" s="23">
        <v>7.347047788944721</v>
      </c>
      <c r="D60" s="1">
        <f t="shared" si="1"/>
        <v>7.6345196085688132</v>
      </c>
      <c r="E60" s="1">
        <f t="shared" si="0"/>
        <v>7.9200818003886848</v>
      </c>
      <c r="K60" s="1">
        <f t="shared" si="2"/>
        <v>559.62024369700816</v>
      </c>
    </row>
    <row r="61" spans="1:11" ht="15" x14ac:dyDescent="0.2">
      <c r="A61" s="21">
        <v>-41</v>
      </c>
      <c r="B61" s="22">
        <v>101.09</v>
      </c>
      <c r="C61" s="23">
        <v>7.6801029145728625</v>
      </c>
      <c r="D61" s="1">
        <f t="shared" si="1"/>
        <v>7.9200818003886848</v>
      </c>
      <c r="E61" s="1">
        <f t="shared" si="0"/>
        <v>8.2204461699845446</v>
      </c>
      <c r="K61" s="1">
        <f t="shared" si="2"/>
        <v>565.02569405511019</v>
      </c>
    </row>
    <row r="62" spans="1:11" ht="15" x14ac:dyDescent="0.2">
      <c r="A62" s="21">
        <v>-40</v>
      </c>
      <c r="B62" s="22">
        <v>98.3</v>
      </c>
      <c r="C62" s="23">
        <v>7.9027757286432108</v>
      </c>
      <c r="D62" s="1">
        <f t="shared" si="1"/>
        <v>8.2204461699845446</v>
      </c>
      <c r="E62" s="1">
        <f t="shared" si="0"/>
        <v>8.5342204904296661</v>
      </c>
      <c r="K62" s="1">
        <f t="shared" si="2"/>
        <v>570.40324567480206</v>
      </c>
    </row>
    <row r="63" spans="1:11" ht="15" x14ac:dyDescent="0.2">
      <c r="A63" s="21">
        <v>-39</v>
      </c>
      <c r="B63" s="22">
        <v>95.57</v>
      </c>
      <c r="C63" s="23">
        <v>8.2720683417085468</v>
      </c>
      <c r="D63" s="1">
        <f t="shared" si="1"/>
        <v>8.5342204904296661</v>
      </c>
      <c r="E63" s="1">
        <f t="shared" si="0"/>
        <v>8.8632469088766523</v>
      </c>
      <c r="K63" s="1">
        <f t="shared" si="2"/>
        <v>575.9423909606636</v>
      </c>
    </row>
    <row r="64" spans="1:11" ht="15" x14ac:dyDescent="0.2">
      <c r="A64" s="21">
        <v>-38</v>
      </c>
      <c r="B64" s="22">
        <v>92.89</v>
      </c>
      <c r="C64" s="23">
        <v>8.5156068844221178</v>
      </c>
      <c r="D64" s="1">
        <f t="shared" si="1"/>
        <v>8.8632469088766523</v>
      </c>
      <c r="E64" s="1">
        <f t="shared" si="0"/>
        <v>9.2083704114560252</v>
      </c>
      <c r="K64" s="1">
        <f t="shared" si="2"/>
        <v>581.58922880579678</v>
      </c>
    </row>
    <row r="65" spans="1:11" ht="15" x14ac:dyDescent="0.2">
      <c r="A65" s="21">
        <v>-37</v>
      </c>
      <c r="B65" s="22">
        <v>90.26</v>
      </c>
      <c r="C65" s="23">
        <v>8.8676822110552802</v>
      </c>
      <c r="D65" s="1">
        <f t="shared" si="1"/>
        <v>9.2083704114560252</v>
      </c>
      <c r="E65" s="1">
        <f t="shared" si="0"/>
        <v>9.5690313034666339</v>
      </c>
      <c r="K65" s="1">
        <f t="shared" si="2"/>
        <v>587.25661244950174</v>
      </c>
    </row>
    <row r="66" spans="1:11" ht="15" x14ac:dyDescent="0.2">
      <c r="A66" s="21">
        <v>-36</v>
      </c>
      <c r="B66" s="22">
        <v>87.69</v>
      </c>
      <c r="C66" s="23">
        <v>9.1369767336683463</v>
      </c>
      <c r="D66" s="1">
        <f t="shared" si="1"/>
        <v>9.5690313034666339</v>
      </c>
      <c r="E66" s="1">
        <f t="shared" si="0"/>
        <v>9.9474170810018236</v>
      </c>
      <c r="K66" s="1">
        <f t="shared" si="2"/>
        <v>593.0960188515304</v>
      </c>
    </row>
    <row r="67" spans="1:11" ht="15" x14ac:dyDescent="0.2">
      <c r="A67" s="21">
        <v>-35</v>
      </c>
      <c r="B67" s="22">
        <v>85.17</v>
      </c>
      <c r="C67" s="23">
        <v>9.5455264824120576</v>
      </c>
      <c r="D67" s="1">
        <f t="shared" si="1"/>
        <v>9.9474170810018236</v>
      </c>
      <c r="E67" s="1">
        <f t="shared" ref="E67:E130" si="3">D67*(B67/B68)^$I$3</f>
        <v>10.3428303417896</v>
      </c>
      <c r="K67" s="1">
        <f t="shared" si="2"/>
        <v>598.95012399070345</v>
      </c>
    </row>
    <row r="68" spans="1:11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4">E67</f>
        <v>10.3428303417896</v>
      </c>
      <c r="E68" s="1">
        <f t="shared" si="3"/>
        <v>10.755929972671769</v>
      </c>
      <c r="K68" s="1">
        <f t="shared" ref="K68:K131" si="5">1/(E67*B67/(K67*(B68)*E68))</f>
        <v>604.88191219271948</v>
      </c>
    </row>
    <row r="69" spans="1:11" ht="15" x14ac:dyDescent="0.2">
      <c r="A69" s="21">
        <v>-33</v>
      </c>
      <c r="B69" s="22">
        <v>80.31</v>
      </c>
      <c r="C69" s="23">
        <v>10.250324723618084</v>
      </c>
      <c r="D69" s="1">
        <f t="shared" si="4"/>
        <v>10.755929972671769</v>
      </c>
      <c r="E69" s="1">
        <f t="shared" si="3"/>
        <v>11.189277224332763</v>
      </c>
      <c r="K69" s="1">
        <f t="shared" si="5"/>
        <v>610.9930511501251</v>
      </c>
    </row>
    <row r="70" spans="1:11" ht="15" x14ac:dyDescent="0.2">
      <c r="A70" s="21">
        <v>-32</v>
      </c>
      <c r="B70" s="22">
        <v>77.959999999999994</v>
      </c>
      <c r="C70" s="23">
        <v>10.577285025125622</v>
      </c>
      <c r="D70" s="1">
        <f t="shared" si="4"/>
        <v>11.189277224332763</v>
      </c>
      <c r="E70" s="1">
        <f t="shared" si="3"/>
        <v>11.641876887741308</v>
      </c>
      <c r="K70" s="1">
        <f t="shared" si="5"/>
        <v>617.1055380262776</v>
      </c>
    </row>
    <row r="71" spans="1:11" ht="15" x14ac:dyDescent="0.2">
      <c r="A71" s="21">
        <v>-31</v>
      </c>
      <c r="B71" s="22">
        <v>75.67</v>
      </c>
      <c r="C71" s="23">
        <v>11.052092311557779</v>
      </c>
      <c r="D71" s="1">
        <f t="shared" si="4"/>
        <v>11.641876887741308</v>
      </c>
      <c r="E71" s="1">
        <f t="shared" si="3"/>
        <v>12.112184408009965</v>
      </c>
      <c r="K71" s="1">
        <f t="shared" si="5"/>
        <v>623.17614369336013</v>
      </c>
    </row>
    <row r="72" spans="1:11" ht="15" x14ac:dyDescent="0.2">
      <c r="A72" s="21">
        <v>-30</v>
      </c>
      <c r="B72" s="22">
        <v>73.45</v>
      </c>
      <c r="C72" s="23">
        <v>11.384573718592971</v>
      </c>
      <c r="D72" s="1">
        <f t="shared" si="4"/>
        <v>12.112184408009965</v>
      </c>
      <c r="E72" s="1">
        <f t="shared" si="3"/>
        <v>12.602697466322438</v>
      </c>
      <c r="K72" s="1">
        <f t="shared" si="5"/>
        <v>629.39012141236674</v>
      </c>
    </row>
    <row r="73" spans="1:11" ht="15" x14ac:dyDescent="0.2">
      <c r="A73" s="21">
        <v>-29</v>
      </c>
      <c r="B73" s="22">
        <v>71.290000000000006</v>
      </c>
      <c r="C73" s="23">
        <v>11.896761909547731</v>
      </c>
      <c r="D73" s="1">
        <f t="shared" si="4"/>
        <v>12.602697466322438</v>
      </c>
      <c r="E73" s="1">
        <f t="shared" si="3"/>
        <v>13.113962541026572</v>
      </c>
      <c r="K73" s="1">
        <f t="shared" si="5"/>
        <v>635.66333870091194</v>
      </c>
    </row>
    <row r="74" spans="1:11" ht="15" x14ac:dyDescent="0.2">
      <c r="A74" s="21">
        <v>-28</v>
      </c>
      <c r="B74" s="22">
        <v>69.19</v>
      </c>
      <c r="C74" s="23">
        <v>12.27463904522612</v>
      </c>
      <c r="D74" s="1">
        <f t="shared" si="4"/>
        <v>13.113962541026572</v>
      </c>
      <c r="E74" s="1">
        <f t="shared" si="3"/>
        <v>13.646471291215532</v>
      </c>
      <c r="K74" s="1">
        <f t="shared" si="5"/>
        <v>641.99006547066324</v>
      </c>
    </row>
    <row r="75" spans="1:11" ht="15" x14ac:dyDescent="0.2">
      <c r="A75" s="21">
        <v>-27</v>
      </c>
      <c r="B75" s="22">
        <v>67.150000000000006</v>
      </c>
      <c r="C75" s="23">
        <v>12.815663668341706</v>
      </c>
      <c r="D75" s="1">
        <f t="shared" si="4"/>
        <v>13.646471291215532</v>
      </c>
      <c r="E75" s="1">
        <f t="shared" si="3"/>
        <v>14.197748371699394</v>
      </c>
      <c r="K75" s="1">
        <f t="shared" si="5"/>
        <v>648.23145783874463</v>
      </c>
    </row>
    <row r="76" spans="1:11" ht="15" x14ac:dyDescent="0.2">
      <c r="A76" s="21">
        <v>-26</v>
      </c>
      <c r="B76" s="22">
        <v>65.180000000000007</v>
      </c>
      <c r="C76" s="23">
        <v>13.227259396984929</v>
      </c>
      <c r="D76" s="1">
        <f t="shared" si="4"/>
        <v>14.197748371699394</v>
      </c>
      <c r="E76" s="1">
        <f t="shared" si="3"/>
        <v>14.767506230341406</v>
      </c>
      <c r="K76" s="1">
        <f t="shared" si="5"/>
        <v>654.46455397441935</v>
      </c>
    </row>
    <row r="77" spans="1:11" ht="15" x14ac:dyDescent="0.2">
      <c r="A77" s="21">
        <v>-25</v>
      </c>
      <c r="B77" s="22">
        <v>63.28</v>
      </c>
      <c r="C77" s="23">
        <v>13.795293065326625</v>
      </c>
      <c r="D77" s="1">
        <f t="shared" si="4"/>
        <v>14.767506230341406</v>
      </c>
      <c r="E77" s="1">
        <f t="shared" si="3"/>
        <v>15.35859410855052</v>
      </c>
      <c r="K77" s="1">
        <f t="shared" si="5"/>
        <v>660.81903551689516</v>
      </c>
    </row>
    <row r="78" spans="1:11" ht="15" x14ac:dyDescent="0.2">
      <c r="A78" s="21">
        <v>-24</v>
      </c>
      <c r="B78" s="22">
        <v>61.44</v>
      </c>
      <c r="C78" s="23">
        <v>14.235720954773868</v>
      </c>
      <c r="D78" s="1">
        <f t="shared" si="4"/>
        <v>15.35859410855052</v>
      </c>
      <c r="E78" s="1">
        <f t="shared" si="3"/>
        <v>15.967467400814385</v>
      </c>
      <c r="K78" s="1">
        <f t="shared" si="5"/>
        <v>667.03996700191328</v>
      </c>
    </row>
    <row r="79" spans="1:11" ht="15" x14ac:dyDescent="0.2">
      <c r="A79" s="21">
        <v>-23</v>
      </c>
      <c r="B79" s="22">
        <v>59.67</v>
      </c>
      <c r="C79" s="23">
        <v>14.841786281407034</v>
      </c>
      <c r="D79" s="1">
        <f t="shared" si="4"/>
        <v>15.967467400814385</v>
      </c>
      <c r="E79" s="1">
        <f t="shared" si="3"/>
        <v>16.593239398849029</v>
      </c>
      <c r="K79" s="1">
        <f t="shared" si="5"/>
        <v>673.21196789481087</v>
      </c>
    </row>
    <row r="80" spans="1:11" ht="15" x14ac:dyDescent="0.2">
      <c r="A80" s="21">
        <v>-22</v>
      </c>
      <c r="B80" s="22">
        <v>57.97</v>
      </c>
      <c r="C80" s="23">
        <v>15.27055713567839</v>
      </c>
      <c r="D80" s="1">
        <f t="shared" si="4"/>
        <v>16.593239398849029</v>
      </c>
      <c r="E80" s="1">
        <f t="shared" si="3"/>
        <v>17.234757130756179</v>
      </c>
      <c r="K80" s="1">
        <f t="shared" si="5"/>
        <v>679.31793264406474</v>
      </c>
    </row>
    <row r="81" spans="1:11" ht="15" x14ac:dyDescent="0.2">
      <c r="A81" s="21">
        <v>-21</v>
      </c>
      <c r="B81" s="22">
        <v>56.34</v>
      </c>
      <c r="C81" s="23">
        <v>15.963645075376878</v>
      </c>
      <c r="D81" s="1">
        <f t="shared" si="4"/>
        <v>17.234757130756179</v>
      </c>
      <c r="E81" s="1">
        <f t="shared" si="3"/>
        <v>17.890573864489539</v>
      </c>
      <c r="K81" s="1">
        <f t="shared" si="5"/>
        <v>685.33943961520356</v>
      </c>
    </row>
    <row r="82" spans="1:11" ht="15" x14ac:dyDescent="0.2">
      <c r="A82" s="21">
        <v>-20</v>
      </c>
      <c r="B82" s="22">
        <v>54.78</v>
      </c>
      <c r="C82" s="23">
        <v>16.413139296482413</v>
      </c>
      <c r="D82" s="1">
        <f t="shared" si="4"/>
        <v>17.890573864489539</v>
      </c>
      <c r="E82" s="1">
        <f t="shared" si="3"/>
        <v>18.558922601873174</v>
      </c>
      <c r="K82" s="1">
        <f t="shared" si="5"/>
        <v>691.25677301935377</v>
      </c>
    </row>
    <row r="83" spans="1:11" ht="15" x14ac:dyDescent="0.2">
      <c r="A83" s="21">
        <v>-19</v>
      </c>
      <c r="B83" s="22">
        <v>53.29</v>
      </c>
      <c r="C83" s="23">
        <v>17.100526984924631</v>
      </c>
      <c r="D83" s="1">
        <f t="shared" si="4"/>
        <v>18.558922601873174</v>
      </c>
      <c r="E83" s="1">
        <f t="shared" si="3"/>
        <v>19.23769161813993</v>
      </c>
      <c r="K83" s="1">
        <f t="shared" si="5"/>
        <v>697.04897035352178</v>
      </c>
    </row>
    <row r="84" spans="1:11" ht="15" x14ac:dyDescent="0.2">
      <c r="A84" s="21">
        <v>-18</v>
      </c>
      <c r="B84" s="22">
        <v>51.87</v>
      </c>
      <c r="C84" s="23">
        <v>17.553775728643224</v>
      </c>
      <c r="D84" s="1">
        <f t="shared" si="4"/>
        <v>19.23769161813993</v>
      </c>
      <c r="E84" s="1">
        <f t="shared" si="3"/>
        <v>19.919159163971578</v>
      </c>
      <c r="K84" s="1">
        <f t="shared" si="5"/>
        <v>702.5089490254885</v>
      </c>
    </row>
    <row r="85" spans="1:11" ht="15" x14ac:dyDescent="0.2">
      <c r="A85" s="21">
        <v>-17</v>
      </c>
      <c r="B85" s="22">
        <v>50.53</v>
      </c>
      <c r="C85" s="23">
        <v>18.250398844221117</v>
      </c>
      <c r="D85" s="1">
        <f t="shared" si="4"/>
        <v>19.919159163971578</v>
      </c>
      <c r="E85" s="1">
        <f t="shared" si="3"/>
        <v>20.605065837695207</v>
      </c>
      <c r="K85" s="1">
        <f t="shared" si="5"/>
        <v>707.92608624638126</v>
      </c>
    </row>
    <row r="86" spans="1:11" ht="15" x14ac:dyDescent="0.2">
      <c r="A86" s="21">
        <v>-16</v>
      </c>
      <c r="B86" s="22">
        <v>49.26</v>
      </c>
      <c r="C86" s="23">
        <v>18.695341055276383</v>
      </c>
      <c r="D86" s="1">
        <f t="shared" si="4"/>
        <v>20.605065837695207</v>
      </c>
      <c r="E86" s="1">
        <f t="shared" si="3"/>
        <v>21.292132451025285</v>
      </c>
      <c r="K86" s="1">
        <f t="shared" si="5"/>
        <v>713.14555186678956</v>
      </c>
    </row>
    <row r="87" spans="1:11" ht="15" x14ac:dyDescent="0.2">
      <c r="A87" s="21">
        <v>-15</v>
      </c>
      <c r="B87" s="22">
        <v>48.06</v>
      </c>
      <c r="C87" s="23">
        <v>19.39520035175881</v>
      </c>
      <c r="D87" s="1">
        <f t="shared" si="4"/>
        <v>21.292132451025285</v>
      </c>
      <c r="E87" s="1">
        <f t="shared" si="3"/>
        <v>21.976692493575353</v>
      </c>
      <c r="K87" s="1">
        <f t="shared" si="5"/>
        <v>718.14263185608922</v>
      </c>
    </row>
    <row r="88" spans="1:11" ht="15" x14ac:dyDescent="0.2">
      <c r="A88" s="21">
        <v>-14</v>
      </c>
      <c r="B88" s="22">
        <v>46.93</v>
      </c>
      <c r="C88" s="23">
        <v>19.802946582914586</v>
      </c>
      <c r="D88" s="1">
        <f t="shared" si="4"/>
        <v>21.976692493575353</v>
      </c>
      <c r="E88" s="1">
        <f t="shared" si="3"/>
        <v>22.641570708551608</v>
      </c>
      <c r="K88" s="1">
        <f t="shared" si="5"/>
        <v>722.47315911972544</v>
      </c>
    </row>
    <row r="89" spans="1:11" ht="15" x14ac:dyDescent="0.2">
      <c r="A89" s="21">
        <v>-13</v>
      </c>
      <c r="B89" s="22">
        <v>45.89</v>
      </c>
      <c r="C89" s="23">
        <v>20.525886281407047</v>
      </c>
      <c r="D89" s="1">
        <f t="shared" si="4"/>
        <v>22.641570708551608</v>
      </c>
      <c r="E89" s="1">
        <f t="shared" si="3"/>
        <v>23.30103999264713</v>
      </c>
      <c r="K89" s="1">
        <f t="shared" si="5"/>
        <v>727.03944539620272</v>
      </c>
    </row>
    <row r="90" spans="1:11" ht="15" x14ac:dyDescent="0.2">
      <c r="A90" s="21">
        <v>-12</v>
      </c>
      <c r="B90" s="22">
        <v>44.91</v>
      </c>
      <c r="C90" s="23">
        <v>20.946019447236182</v>
      </c>
      <c r="D90" s="1">
        <f t="shared" si="4"/>
        <v>23.30103999264713</v>
      </c>
      <c r="E90" s="1">
        <f t="shared" si="3"/>
        <v>23.929686977656079</v>
      </c>
      <c r="K90" s="1">
        <f t="shared" si="5"/>
        <v>730.70938250804761</v>
      </c>
    </row>
    <row r="91" spans="1:11" ht="15" x14ac:dyDescent="0.2">
      <c r="A91" s="21">
        <v>-11</v>
      </c>
      <c r="B91" s="22">
        <v>44.02</v>
      </c>
      <c r="C91" s="23">
        <v>21.590476733668332</v>
      </c>
      <c r="D91" s="1">
        <f t="shared" si="4"/>
        <v>23.929686977656079</v>
      </c>
      <c r="E91" s="1">
        <f t="shared" si="3"/>
        <v>24.535684881295388</v>
      </c>
      <c r="K91" s="1">
        <f t="shared" si="5"/>
        <v>734.36646172637916</v>
      </c>
    </row>
    <row r="92" spans="1:11" ht="15" x14ac:dyDescent="0.2">
      <c r="A92" s="21">
        <v>-10</v>
      </c>
      <c r="B92" s="22">
        <v>43.2</v>
      </c>
      <c r="C92" s="23">
        <v>22.002858643216065</v>
      </c>
      <c r="D92" s="1">
        <f t="shared" si="4"/>
        <v>24.535684881295388</v>
      </c>
      <c r="E92" s="1">
        <f t="shared" si="3"/>
        <v>25.113904284740752</v>
      </c>
      <c r="K92" s="1">
        <f t="shared" si="5"/>
        <v>737.67079994532799</v>
      </c>
    </row>
    <row r="93" spans="1:11" ht="15" x14ac:dyDescent="0.2">
      <c r="A93" s="21">
        <v>-9</v>
      </c>
      <c r="B93" s="22">
        <v>42.45</v>
      </c>
      <c r="C93" s="23">
        <v>22.629270703517605</v>
      </c>
      <c r="D93" s="1">
        <f t="shared" si="4"/>
        <v>25.113904284740752</v>
      </c>
      <c r="E93" s="1">
        <f t="shared" si="3"/>
        <v>25.64279231089963</v>
      </c>
      <c r="K93" s="1">
        <f t="shared" si="5"/>
        <v>740.12933971915493</v>
      </c>
    </row>
    <row r="94" spans="1:11" ht="15" x14ac:dyDescent="0.2">
      <c r="A94" s="21">
        <v>-8</v>
      </c>
      <c r="B94" s="22">
        <v>41.79</v>
      </c>
      <c r="C94" s="23">
        <v>23.000207889447253</v>
      </c>
      <c r="D94" s="1">
        <f t="shared" si="4"/>
        <v>25.64279231089963</v>
      </c>
      <c r="E94" s="1">
        <f t="shared" si="3"/>
        <v>26.132338264318346</v>
      </c>
      <c r="J94" s="6"/>
      <c r="K94" s="1">
        <f t="shared" si="5"/>
        <v>742.53213468017509</v>
      </c>
    </row>
    <row r="95" spans="1:11" ht="15" x14ac:dyDescent="0.2">
      <c r="A95" s="21">
        <v>-7</v>
      </c>
      <c r="B95" s="22">
        <v>41.2</v>
      </c>
      <c r="C95" s="23">
        <v>23.628413919597978</v>
      </c>
      <c r="D95" s="1">
        <f t="shared" si="4"/>
        <v>26.132338264318346</v>
      </c>
      <c r="E95" s="1">
        <f t="shared" si="3"/>
        <v>26.568861261990421</v>
      </c>
      <c r="K95" s="1">
        <f t="shared" si="5"/>
        <v>744.27729084195812</v>
      </c>
    </row>
    <row r="96" spans="1:11" ht="15" x14ac:dyDescent="0.2">
      <c r="A96" s="21">
        <v>-6</v>
      </c>
      <c r="B96" s="22">
        <v>40.69</v>
      </c>
      <c r="C96" s="23">
        <v>24.100848592964834</v>
      </c>
      <c r="D96" s="1">
        <f t="shared" si="4"/>
        <v>26.568861261990421</v>
      </c>
      <c r="E96" s="1">
        <f t="shared" si="3"/>
        <v>26.946939895040678</v>
      </c>
      <c r="K96" s="1">
        <f t="shared" si="5"/>
        <v>745.52421586680418</v>
      </c>
    </row>
    <row r="97" spans="1:11" ht="15" x14ac:dyDescent="0.2">
      <c r="A97" s="21">
        <v>-5</v>
      </c>
      <c r="B97" s="22">
        <v>40.26</v>
      </c>
      <c r="C97" s="23">
        <v>25.026439045226141</v>
      </c>
      <c r="D97" s="1">
        <f t="shared" si="4"/>
        <v>26.946939895040678</v>
      </c>
      <c r="E97" s="1">
        <f t="shared" si="3"/>
        <v>27.270783605346541</v>
      </c>
      <c r="F97" s="7"/>
      <c r="G97" s="8" t="s">
        <v>26</v>
      </c>
      <c r="H97" s="3" t="s">
        <v>27</v>
      </c>
      <c r="I97" s="3" t="s">
        <v>28</v>
      </c>
      <c r="J97" s="3" t="s">
        <v>29</v>
      </c>
      <c r="K97" s="1">
        <f t="shared" si="5"/>
        <v>746.51063450185461</v>
      </c>
    </row>
    <row r="98" spans="1:11" ht="15" x14ac:dyDescent="0.2">
      <c r="A98" s="21">
        <v>-4</v>
      </c>
      <c r="B98" s="22">
        <v>39.9</v>
      </c>
      <c r="C98" s="23">
        <v>25.764966683417075</v>
      </c>
      <c r="D98" s="1">
        <f t="shared" si="4"/>
        <v>27.270783605346541</v>
      </c>
      <c r="E98" s="1">
        <f t="shared" si="3"/>
        <v>27.518170191400717</v>
      </c>
      <c r="G98" s="1">
        <f t="shared" ref="G98:G150" si="6">1-EXP(-I$5*((A98-A$97)/I$7)^(I$6+1))</f>
        <v>7.8121948321685508E-5</v>
      </c>
      <c r="H98" s="1">
        <f>G99-G98</f>
        <v>5.4668277986202884E-4</v>
      </c>
      <c r="I98" s="4">
        <f>I$15*H98*(I$16*I$12)*I$13</f>
        <v>0.61012774305822715</v>
      </c>
      <c r="J98" s="1">
        <f>I98/((I$12+I$10)*1000)</f>
        <v>1.2410047308460328</v>
      </c>
      <c r="K98" s="1">
        <f t="shared" si="5"/>
        <v>746.54683583506574</v>
      </c>
    </row>
    <row r="99" spans="1:11" ht="15" x14ac:dyDescent="0.2">
      <c r="A99" s="21">
        <v>-3</v>
      </c>
      <c r="B99" s="22">
        <v>39.630000000000003</v>
      </c>
      <c r="C99" s="23">
        <v>26.927343567839191</v>
      </c>
      <c r="D99" s="1">
        <f t="shared" si="4"/>
        <v>27.518170191400717</v>
      </c>
      <c r="E99" s="1">
        <f t="shared" si="3"/>
        <v>27.70396660291556</v>
      </c>
      <c r="G99" s="1">
        <f t="shared" si="6"/>
        <v>6.2480472818371435E-4</v>
      </c>
      <c r="H99" s="1">
        <f t="shared" ref="H99:H149" si="7">G100-G99</f>
        <v>1.4823471038106772E-3</v>
      </c>
      <c r="I99" s="4">
        <f t="shared" ref="I99:I150" si="8">I$15*H99*(I$16*I$12)*I$13</f>
        <v>1.6543800649897271</v>
      </c>
      <c r="J99" s="1">
        <f t="shared" ref="J99:J150" si="9">I99/((I$12+I$10)*1000)</f>
        <v>3.3650223426632198</v>
      </c>
      <c r="K99" s="1">
        <f t="shared" si="5"/>
        <v>746.50142043697133</v>
      </c>
    </row>
    <row r="100" spans="1:11" ht="15" x14ac:dyDescent="0.2">
      <c r="A100" s="21">
        <v>-2</v>
      </c>
      <c r="B100" s="22">
        <v>39.43</v>
      </c>
      <c r="C100" s="23">
        <v>28.127758140703527</v>
      </c>
      <c r="D100" s="1">
        <f t="shared" si="4"/>
        <v>27.70396660291556</v>
      </c>
      <c r="E100" s="1">
        <f t="shared" si="3"/>
        <v>27.816502309845639</v>
      </c>
      <c r="G100" s="1">
        <f t="shared" si="6"/>
        <v>2.1071518319943916E-3</v>
      </c>
      <c r="H100" s="1">
        <f t="shared" si="7"/>
        <v>2.8803689753232886E-3</v>
      </c>
      <c r="I100" s="4">
        <f t="shared" si="8"/>
        <v>3.2146485801737992</v>
      </c>
      <c r="J100" s="1">
        <f t="shared" si="9"/>
        <v>6.5386210369759272</v>
      </c>
      <c r="K100" s="1">
        <f t="shared" si="5"/>
        <v>745.75110990921189</v>
      </c>
    </row>
    <row r="101" spans="1:11" ht="15" x14ac:dyDescent="0.2">
      <c r="A101" s="21">
        <v>-1</v>
      </c>
      <c r="B101" s="22">
        <v>39.31</v>
      </c>
      <c r="C101" s="23">
        <v>29.753926482412059</v>
      </c>
      <c r="D101" s="1">
        <f t="shared" si="4"/>
        <v>27.816502309845639</v>
      </c>
      <c r="E101" s="1">
        <f t="shared" si="3"/>
        <v>27.854192316939745</v>
      </c>
      <c r="G101" s="1">
        <f t="shared" si="6"/>
        <v>4.9875208073176802E-3</v>
      </c>
      <c r="H101" s="1">
        <f t="shared" si="7"/>
        <v>4.7305753190739486E-3</v>
      </c>
      <c r="I101" s="4">
        <f t="shared" si="8"/>
        <v>5.2795795827371235</v>
      </c>
      <c r="J101" s="1">
        <f t="shared" si="9"/>
        <v>10.738707284827745</v>
      </c>
      <c r="K101" s="1">
        <f t="shared" si="5"/>
        <v>744.48889612510811</v>
      </c>
    </row>
    <row r="102" spans="1:11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4"/>
        <v>27.854192316939745</v>
      </c>
      <c r="E102" s="1">
        <f t="shared" si="3"/>
        <v>27.816502309845642</v>
      </c>
      <c r="G102" s="1">
        <f t="shared" si="6"/>
        <v>9.7180961263916288E-3</v>
      </c>
      <c r="H102" s="1">
        <f t="shared" si="7"/>
        <v>7.0153185969893395E-3</v>
      </c>
      <c r="I102" s="4">
        <f t="shared" si="8"/>
        <v>7.8294774594798042</v>
      </c>
      <c r="J102" s="1">
        <f t="shared" si="9"/>
        <v>15.925220050745235</v>
      </c>
      <c r="K102" s="1">
        <f t="shared" si="5"/>
        <v>742.72498316344809</v>
      </c>
    </row>
    <row r="103" spans="1:11" ht="15" x14ac:dyDescent="0.2">
      <c r="A103" s="21">
        <v>1</v>
      </c>
      <c r="B103" s="22">
        <v>39.31</v>
      </c>
      <c r="C103" s="23">
        <v>33.82279582914574</v>
      </c>
      <c r="D103" s="1">
        <f t="shared" si="4"/>
        <v>27.816502309845642</v>
      </c>
      <c r="E103" s="1">
        <f t="shared" si="3"/>
        <v>27.703966602915564</v>
      </c>
      <c r="G103" s="1">
        <f t="shared" si="6"/>
        <v>1.6733414723380968E-2</v>
      </c>
      <c r="H103" s="1">
        <f t="shared" si="7"/>
        <v>9.7076096684095559E-3</v>
      </c>
      <c r="I103" s="4">
        <f t="shared" si="8"/>
        <v>10.834220860170054</v>
      </c>
      <c r="J103" s="1">
        <f t="shared" si="9"/>
        <v>22.03689226637686</v>
      </c>
      <c r="K103" s="1">
        <f t="shared" si="5"/>
        <v>740.47365221744496</v>
      </c>
    </row>
    <row r="104" spans="1:11" ht="15" x14ac:dyDescent="0.2">
      <c r="A104" s="21">
        <v>2</v>
      </c>
      <c r="B104" s="22">
        <v>39.43</v>
      </c>
      <c r="C104" s="23">
        <v>36.111107272727274</v>
      </c>
      <c r="D104" s="1">
        <f t="shared" si="4"/>
        <v>27.703966602915564</v>
      </c>
      <c r="E104" s="1">
        <f t="shared" si="3"/>
        <v>27.518170191400717</v>
      </c>
      <c r="G104" s="1">
        <f t="shared" si="6"/>
        <v>2.6441024391790524E-2</v>
      </c>
      <c r="H104" s="1">
        <f t="shared" si="7"/>
        <v>1.2769536455886299E-2</v>
      </c>
      <c r="I104" s="4">
        <f t="shared" si="8"/>
        <v>14.251497842489123</v>
      </c>
      <c r="J104" s="1">
        <f t="shared" si="9"/>
        <v>28.987661101132986</v>
      </c>
      <c r="K104" s="1">
        <f t="shared" si="5"/>
        <v>737.75292573876288</v>
      </c>
    </row>
    <row r="105" spans="1:11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4"/>
        <v>27.518170191400717</v>
      </c>
      <c r="E105" s="1">
        <f t="shared" si="3"/>
        <v>27.270783605346548</v>
      </c>
      <c r="G105" s="1">
        <f t="shared" si="6"/>
        <v>3.9210560847676823E-2</v>
      </c>
      <c r="H105" s="1">
        <f t="shared" si="7"/>
        <v>1.6151090901020071E-2</v>
      </c>
      <c r="I105" s="4">
        <f t="shared" si="8"/>
        <v>18.025496690886516</v>
      </c>
      <c r="J105" s="1">
        <f t="shared" si="9"/>
        <v>36.664005077220096</v>
      </c>
      <c r="K105" s="1">
        <f t="shared" si="5"/>
        <v>734.82902248655</v>
      </c>
    </row>
    <row r="106" spans="1:11" ht="15" x14ac:dyDescent="0.2">
      <c r="A106" s="21">
        <v>4</v>
      </c>
      <c r="B106" s="22">
        <v>39.9</v>
      </c>
      <c r="C106" s="23">
        <v>41.847811818181825</v>
      </c>
      <c r="D106" s="1">
        <f t="shared" si="4"/>
        <v>27.270783605346548</v>
      </c>
      <c r="E106" s="1">
        <f t="shared" si="3"/>
        <v>26.946939895040686</v>
      </c>
      <c r="G106" s="1">
        <f t="shared" si="6"/>
        <v>5.5361651748696894E-2</v>
      </c>
      <c r="H106" s="1">
        <f t="shared" si="7"/>
        <v>1.9789535035098282E-2</v>
      </c>
      <c r="I106" s="4">
        <f t="shared" si="8"/>
        <v>22.086198416901826</v>
      </c>
      <c r="J106" s="1">
        <f t="shared" si="9"/>
        <v>44.923505009611667</v>
      </c>
      <c r="K106" s="1">
        <f t="shared" si="5"/>
        <v>731.04979634026768</v>
      </c>
    </row>
    <row r="107" spans="1:11" ht="15" x14ac:dyDescent="0.2">
      <c r="A107" s="21">
        <v>5</v>
      </c>
      <c r="B107" s="22">
        <v>40.26</v>
      </c>
      <c r="C107" s="23">
        <v>45.19305929292932</v>
      </c>
      <c r="D107" s="1">
        <f t="shared" si="4"/>
        <v>26.946939895040686</v>
      </c>
      <c r="E107" s="1">
        <f t="shared" si="3"/>
        <v>26.568861261990424</v>
      </c>
      <c r="G107" s="1">
        <f t="shared" si="6"/>
        <v>7.5151186783795176E-2</v>
      </c>
      <c r="H107" s="1">
        <f t="shared" si="7"/>
        <v>2.3609434039714494E-2</v>
      </c>
      <c r="I107" s="4">
        <f t="shared" si="8"/>
        <v>26.349413656615535</v>
      </c>
      <c r="J107" s="1">
        <f t="shared" si="9"/>
        <v>53.594919055759547</v>
      </c>
      <c r="K107" s="1">
        <f t="shared" si="5"/>
        <v>727.29620702177749</v>
      </c>
    </row>
    <row r="108" spans="1:11" ht="15" x14ac:dyDescent="0.2">
      <c r="A108" s="21">
        <v>6</v>
      </c>
      <c r="B108" s="22">
        <v>40.69</v>
      </c>
      <c r="C108" s="23">
        <v>48.209051717171718</v>
      </c>
      <c r="D108" s="1">
        <f t="shared" si="4"/>
        <v>26.568861261990424</v>
      </c>
      <c r="E108" s="1">
        <f t="shared" si="3"/>
        <v>26.132338264318349</v>
      </c>
      <c r="G108" s="1">
        <f t="shared" si="6"/>
        <v>9.8760620823509671E-2</v>
      </c>
      <c r="H108" s="1">
        <f t="shared" si="7"/>
        <v>2.7523467488455911E-2</v>
      </c>
      <c r="I108" s="4">
        <f t="shared" si="8"/>
        <v>30.717688060535313</v>
      </c>
      <c r="J108" s="1">
        <f t="shared" si="9"/>
        <v>62.480024285896121</v>
      </c>
      <c r="K108" s="1">
        <f t="shared" si="5"/>
        <v>722.9871395103213</v>
      </c>
    </row>
    <row r="109" spans="1:11" ht="15" x14ac:dyDescent="0.2">
      <c r="A109" s="21">
        <v>7</v>
      </c>
      <c r="B109" s="22">
        <v>41.2</v>
      </c>
      <c r="C109" s="23">
        <v>51.482758787878765</v>
      </c>
      <c r="D109" s="1">
        <f t="shared" si="4"/>
        <v>26.132338264318349</v>
      </c>
      <c r="E109" s="1">
        <f t="shared" si="3"/>
        <v>25.642792310899633</v>
      </c>
      <c r="G109" s="1">
        <f t="shared" si="6"/>
        <v>0.12628408831196558</v>
      </c>
      <c r="H109" s="1">
        <f t="shared" si="7"/>
        <v>3.1434097876693823E-2</v>
      </c>
      <c r="I109" s="4">
        <f t="shared" si="8"/>
        <v>35.082164463674779</v>
      </c>
      <c r="J109" s="1">
        <f t="shared" si="9"/>
        <v>71.357404351934278</v>
      </c>
      <c r="K109" s="1">
        <f t="shared" si="5"/>
        <v>718.33518955074646</v>
      </c>
    </row>
    <row r="110" spans="1:11" ht="15" x14ac:dyDescent="0.2">
      <c r="A110" s="21">
        <v>8</v>
      </c>
      <c r="B110" s="22">
        <v>41.79</v>
      </c>
      <c r="C110" s="23">
        <v>54.366190606060627</v>
      </c>
      <c r="D110" s="1">
        <f t="shared" si="4"/>
        <v>25.642792310899633</v>
      </c>
      <c r="E110" s="1">
        <f t="shared" si="3"/>
        <v>25.113904284740752</v>
      </c>
      <c r="G110" s="1">
        <f t="shared" si="6"/>
        <v>0.1577181861886594</v>
      </c>
      <c r="H110" s="1">
        <f t="shared" si="7"/>
        <v>3.5236127673454409E-2</v>
      </c>
      <c r="I110" s="4">
        <f t="shared" si="8"/>
        <v>39.325436694644111</v>
      </c>
      <c r="J110" s="1">
        <f t="shared" si="9"/>
        <v>79.988254158083791</v>
      </c>
      <c r="K110" s="1">
        <f t="shared" si="5"/>
        <v>713.59404466933449</v>
      </c>
    </row>
    <row r="111" spans="1:11" ht="15" x14ac:dyDescent="0.2">
      <c r="A111" s="21">
        <v>9</v>
      </c>
      <c r="B111" s="22">
        <v>42.45</v>
      </c>
      <c r="C111" s="23">
        <v>57.334733535353536</v>
      </c>
      <c r="D111" s="1">
        <f t="shared" si="4"/>
        <v>25.113904284740752</v>
      </c>
      <c r="E111" s="1">
        <f t="shared" si="3"/>
        <v>24.535684881295385</v>
      </c>
      <c r="G111" s="1">
        <f t="shared" si="6"/>
        <v>0.19295431386211381</v>
      </c>
      <c r="H111" s="1">
        <f t="shared" si="7"/>
        <v>3.8820113816632418E-2</v>
      </c>
      <c r="I111" s="4">
        <f t="shared" si="8"/>
        <v>43.325360338189334</v>
      </c>
      <c r="J111" s="1">
        <f t="shared" si="9"/>
        <v>88.124130982470049</v>
      </c>
      <c r="K111" s="1">
        <f t="shared" si="5"/>
        <v>708.17483644445224</v>
      </c>
    </row>
    <row r="112" spans="1:11" ht="15" x14ac:dyDescent="0.2">
      <c r="A112" s="21">
        <v>10</v>
      </c>
      <c r="B112" s="22">
        <v>43.2</v>
      </c>
      <c r="C112" s="23">
        <v>59.675627474747444</v>
      </c>
      <c r="D112" s="1">
        <f t="shared" si="4"/>
        <v>24.535684881295385</v>
      </c>
      <c r="E112" s="1">
        <f t="shared" si="3"/>
        <v>23.929686977656075</v>
      </c>
      <c r="G112" s="1">
        <f t="shared" si="6"/>
        <v>0.23177442767874623</v>
      </c>
      <c r="H112" s="1">
        <f t="shared" si="7"/>
        <v>4.2076535247562941E-2</v>
      </c>
      <c r="I112" s="4">
        <f t="shared" si="8"/>
        <v>46.95970393064988</v>
      </c>
      <c r="J112" s="1">
        <f t="shared" si="9"/>
        <v>95.516415046060118</v>
      </c>
      <c r="K112" s="1">
        <f t="shared" si="5"/>
        <v>702.88678076926408</v>
      </c>
    </row>
    <row r="113" spans="1:11" ht="15" x14ac:dyDescent="0.2">
      <c r="A113" s="21">
        <v>11</v>
      </c>
      <c r="B113" s="22">
        <v>44.02</v>
      </c>
      <c r="C113" s="23">
        <v>61.943185555555516</v>
      </c>
      <c r="D113" s="1">
        <f t="shared" si="4"/>
        <v>23.929686977656075</v>
      </c>
      <c r="E113" s="1">
        <f t="shared" si="3"/>
        <v>23.301039992647123</v>
      </c>
      <c r="G113" s="1">
        <f t="shared" si="6"/>
        <v>0.27385096292630917</v>
      </c>
      <c r="H113" s="1">
        <f t="shared" si="7"/>
        <v>4.4900530368863656E-2</v>
      </c>
      <c r="I113" s="4">
        <f t="shared" si="8"/>
        <v>50.111436220811825</v>
      </c>
      <c r="J113" s="1">
        <f t="shared" si="9"/>
        <v>101.92706384371346</v>
      </c>
      <c r="K113" s="1">
        <f t="shared" si="5"/>
        <v>697.41286525039936</v>
      </c>
    </row>
    <row r="114" spans="1:11" ht="15" x14ac:dyDescent="0.2">
      <c r="A114" s="21">
        <v>12</v>
      </c>
      <c r="B114" s="22">
        <v>44.91</v>
      </c>
      <c r="C114" s="23">
        <v>63.455508787878742</v>
      </c>
      <c r="D114" s="1">
        <f t="shared" si="4"/>
        <v>23.301039992647123</v>
      </c>
      <c r="E114" s="1">
        <f t="shared" si="3"/>
        <v>22.641570708551601</v>
      </c>
      <c r="G114" s="1">
        <f t="shared" si="6"/>
        <v>0.31875149329517283</v>
      </c>
      <c r="H114" s="1">
        <f t="shared" si="7"/>
        <v>4.7196944846759625E-2</v>
      </c>
      <c r="I114" s="4">
        <f t="shared" si="8"/>
        <v>52.674359792098471</v>
      </c>
      <c r="J114" s="1">
        <f t="shared" si="9"/>
        <v>107.14007097697538</v>
      </c>
      <c r="K114" s="1">
        <f t="shared" si="5"/>
        <v>691.37586993536866</v>
      </c>
    </row>
    <row r="115" spans="1:11" ht="15" x14ac:dyDescent="0.2">
      <c r="A115" s="21">
        <v>13</v>
      </c>
      <c r="B115" s="22">
        <v>45.89</v>
      </c>
      <c r="C115" s="23">
        <v>64.916049191919186</v>
      </c>
      <c r="D115" s="1">
        <f t="shared" si="4"/>
        <v>22.641570708551601</v>
      </c>
      <c r="E115" s="1">
        <f t="shared" si="3"/>
        <v>21.976692493575342</v>
      </c>
      <c r="G115" s="1">
        <f t="shared" si="6"/>
        <v>0.36594843814193245</v>
      </c>
      <c r="H115" s="1">
        <f t="shared" si="7"/>
        <v>4.8885365055609031E-2</v>
      </c>
      <c r="I115" s="4">
        <f t="shared" si="8"/>
        <v>54.558728660675555</v>
      </c>
      <c r="J115" s="1">
        <f t="shared" si="9"/>
        <v>110.97289239375199</v>
      </c>
      <c r="K115" s="1">
        <f t="shared" si="5"/>
        <v>685.71713224877055</v>
      </c>
    </row>
    <row r="116" spans="1:11" ht="15" x14ac:dyDescent="0.2">
      <c r="A116" s="21">
        <v>14</v>
      </c>
      <c r="B116" s="22">
        <v>46.93</v>
      </c>
      <c r="C116" s="23">
        <v>65.461642626262602</v>
      </c>
      <c r="D116" s="1">
        <f t="shared" si="4"/>
        <v>21.976692493575342</v>
      </c>
      <c r="E116" s="1">
        <f t="shared" si="3"/>
        <v>21.292132451025275</v>
      </c>
      <c r="G116" s="1">
        <f t="shared" si="6"/>
        <v>0.41483380319754148</v>
      </c>
      <c r="H116" s="1">
        <f t="shared" si="7"/>
        <v>4.9904768283468237E-2</v>
      </c>
      <c r="I116" s="4">
        <f t="shared" si="8"/>
        <v>55.696438158013272</v>
      </c>
      <c r="J116" s="1">
        <f t="shared" si="9"/>
        <v>113.28700265113432</v>
      </c>
      <c r="K116" s="1">
        <f t="shared" si="5"/>
        <v>679.41373830914335</v>
      </c>
    </row>
    <row r="117" spans="1:11" ht="15" x14ac:dyDescent="0.2">
      <c r="A117" s="21">
        <v>15</v>
      </c>
      <c r="B117" s="22">
        <v>48.06</v>
      </c>
      <c r="C117" s="23">
        <v>66.017172929292911</v>
      </c>
      <c r="D117" s="1">
        <f t="shared" si="4"/>
        <v>21.292132451025275</v>
      </c>
      <c r="E117" s="1">
        <f t="shared" si="3"/>
        <v>20.605065837695197</v>
      </c>
      <c r="G117" s="1">
        <f t="shared" si="6"/>
        <v>0.46473857148100972</v>
      </c>
      <c r="H117" s="1">
        <f t="shared" si="7"/>
        <v>5.0217406444574619E-2</v>
      </c>
      <c r="I117" s="4">
        <f t="shared" si="8"/>
        <v>56.045359365441549</v>
      </c>
      <c r="J117" s="1">
        <f t="shared" si="9"/>
        <v>113.99671119010445</v>
      </c>
      <c r="K117" s="1">
        <f t="shared" si="5"/>
        <v>673.32134781320121</v>
      </c>
    </row>
    <row r="118" spans="1:11" ht="15" x14ac:dyDescent="0.2">
      <c r="A118" s="21">
        <v>16</v>
      </c>
      <c r="B118" s="22">
        <v>49.26</v>
      </c>
      <c r="C118" s="23">
        <v>65.732920404040399</v>
      </c>
      <c r="D118" s="1">
        <f t="shared" si="4"/>
        <v>20.605065837695197</v>
      </c>
      <c r="E118" s="1">
        <f t="shared" si="3"/>
        <v>19.919159163971567</v>
      </c>
      <c r="G118" s="1">
        <f t="shared" si="6"/>
        <v>0.51495597792558434</v>
      </c>
      <c r="H118" s="1">
        <f t="shared" si="7"/>
        <v>4.98115621506805E-2</v>
      </c>
      <c r="I118" s="4">
        <f t="shared" si="8"/>
        <v>55.592415039795938</v>
      </c>
      <c r="J118" s="1">
        <f t="shared" si="9"/>
        <v>113.07541879300979</v>
      </c>
      <c r="K118" s="1">
        <f t="shared" si="5"/>
        <v>667.16003140535054</v>
      </c>
    </row>
    <row r="119" spans="1:11" ht="15" x14ac:dyDescent="0.2">
      <c r="A119" s="21">
        <v>17</v>
      </c>
      <c r="B119" s="22">
        <v>50.53</v>
      </c>
      <c r="C119" s="23">
        <v>65.377205757575695</v>
      </c>
      <c r="D119" s="1">
        <f t="shared" si="4"/>
        <v>19.919159163971567</v>
      </c>
      <c r="E119" s="1">
        <f t="shared" si="3"/>
        <v>19.23769161813992</v>
      </c>
      <c r="G119" s="1">
        <f t="shared" si="6"/>
        <v>0.56476754007626484</v>
      </c>
      <c r="H119" s="1">
        <f t="shared" si="7"/>
        <v>4.8702877645219189E-2</v>
      </c>
      <c r="I119" s="4">
        <f t="shared" si="8"/>
        <v>54.355062776292307</v>
      </c>
      <c r="J119" s="1">
        <f t="shared" si="9"/>
        <v>110.55863434876512</v>
      </c>
      <c r="K119" s="1">
        <f t="shared" si="5"/>
        <v>660.9473535740932</v>
      </c>
    </row>
    <row r="120" spans="1:11" ht="15" x14ac:dyDescent="0.2">
      <c r="A120" s="21">
        <v>18</v>
      </c>
      <c r="B120" s="22">
        <v>51.87</v>
      </c>
      <c r="C120" s="23">
        <v>64.370397676767666</v>
      </c>
      <c r="D120" s="1">
        <f t="shared" si="4"/>
        <v>19.23769161813992</v>
      </c>
      <c r="E120" s="1">
        <f t="shared" si="3"/>
        <v>18.558922601873164</v>
      </c>
      <c r="G120" s="1">
        <f t="shared" si="6"/>
        <v>0.61347041772148403</v>
      </c>
      <c r="H120" s="1">
        <f t="shared" si="7"/>
        <v>4.6934056633576859E-2</v>
      </c>
      <c r="I120" s="4">
        <f t="shared" si="8"/>
        <v>52.380962234878375</v>
      </c>
      <c r="J120" s="1">
        <f t="shared" si="9"/>
        <v>106.54329798857833</v>
      </c>
      <c r="K120" s="1">
        <f t="shared" si="5"/>
        <v>654.53612297396569</v>
      </c>
    </row>
    <row r="121" spans="1:11" ht="15" x14ac:dyDescent="0.2">
      <c r="A121" s="21">
        <v>19</v>
      </c>
      <c r="B121" s="22">
        <v>53.29</v>
      </c>
      <c r="C121" s="23">
        <v>63.522049191919166</v>
      </c>
      <c r="D121" s="1">
        <f t="shared" si="4"/>
        <v>18.558922601873164</v>
      </c>
      <c r="E121" s="1">
        <f t="shared" si="3"/>
        <v>17.890573864489532</v>
      </c>
      <c r="G121" s="1">
        <f t="shared" si="6"/>
        <v>0.66040447435506089</v>
      </c>
      <c r="H121" s="1">
        <f t="shared" si="7"/>
        <v>4.4572869470496213E-2</v>
      </c>
      <c r="I121" s="4">
        <f t="shared" si="8"/>
        <v>49.745748820781024</v>
      </c>
      <c r="J121" s="1">
        <f t="shared" si="9"/>
        <v>101.18325273429846</v>
      </c>
      <c r="K121" s="1">
        <f t="shared" si="5"/>
        <v>648.23817424732249</v>
      </c>
    </row>
    <row r="122" spans="1:11" ht="15" x14ac:dyDescent="0.2">
      <c r="A122" s="21">
        <v>20</v>
      </c>
      <c r="B122" s="22">
        <v>54.78</v>
      </c>
      <c r="C122" s="23">
        <v>61.973352222222246</v>
      </c>
      <c r="D122" s="1">
        <f t="shared" si="4"/>
        <v>17.890573864489532</v>
      </c>
      <c r="E122" s="1">
        <f t="shared" si="3"/>
        <v>17.234757130756176</v>
      </c>
      <c r="G122" s="1">
        <f t="shared" si="6"/>
        <v>0.7049773438255571</v>
      </c>
      <c r="H122" s="1">
        <f t="shared" si="7"/>
        <v>4.1708541405052424E-2</v>
      </c>
      <c r="I122" s="4">
        <f t="shared" si="8"/>
        <v>46.549002769279973</v>
      </c>
      <c r="J122" s="1">
        <f t="shared" si="9"/>
        <v>94.681045584462993</v>
      </c>
      <c r="K122" s="1">
        <f t="shared" si="5"/>
        <v>641.93611092361289</v>
      </c>
    </row>
    <row r="123" spans="1:11" ht="15" x14ac:dyDescent="0.2">
      <c r="A123" s="21">
        <v>21</v>
      </c>
      <c r="B123" s="22">
        <v>56.34</v>
      </c>
      <c r="C123" s="23">
        <v>60.640420404040412</v>
      </c>
      <c r="D123" s="1">
        <f t="shared" si="4"/>
        <v>17.234757130756176</v>
      </c>
      <c r="E123" s="1">
        <f t="shared" si="3"/>
        <v>16.593239398849025</v>
      </c>
      <c r="G123" s="1">
        <f t="shared" si="6"/>
        <v>0.74668588523060953</v>
      </c>
      <c r="H123" s="1">
        <f t="shared" si="7"/>
        <v>3.844675552856136E-2</v>
      </c>
      <c r="I123" s="4">
        <f t="shared" si="8"/>
        <v>42.908672163540103</v>
      </c>
      <c r="J123" s="1">
        <f t="shared" si="9"/>
        <v>87.27658388776608</v>
      </c>
      <c r="K123" s="1">
        <f t="shared" si="5"/>
        <v>635.64206923401389</v>
      </c>
    </row>
    <row r="124" spans="1:11" ht="15" x14ac:dyDescent="0.2">
      <c r="A124" s="21">
        <v>22</v>
      </c>
      <c r="B124" s="22">
        <v>57.97</v>
      </c>
      <c r="C124" s="23">
        <v>58.816826969696962</v>
      </c>
      <c r="D124" s="1">
        <f t="shared" si="4"/>
        <v>16.593239398849025</v>
      </c>
      <c r="E124" s="1">
        <f t="shared" si="3"/>
        <v>15.967467400814378</v>
      </c>
      <c r="G124" s="1">
        <f t="shared" si="6"/>
        <v>0.78513264075917089</v>
      </c>
      <c r="H124" s="1">
        <f t="shared" si="7"/>
        <v>3.4903638527716829E-2</v>
      </c>
      <c r="I124" s="4">
        <f t="shared" si="8"/>
        <v>38.954360707704438</v>
      </c>
      <c r="J124" s="1">
        <f t="shared" si="9"/>
        <v>79.233482619606903</v>
      </c>
      <c r="K124" s="1">
        <f t="shared" si="5"/>
        <v>629.36697407390727</v>
      </c>
    </row>
    <row r="125" spans="1:11" ht="15" x14ac:dyDescent="0.2">
      <c r="A125" s="21">
        <v>23</v>
      </c>
      <c r="B125" s="22">
        <v>59.67</v>
      </c>
      <c r="C125" s="23">
        <v>57.114051717171705</v>
      </c>
      <c r="D125" s="1">
        <f t="shared" si="4"/>
        <v>15.967467400814378</v>
      </c>
      <c r="E125" s="1">
        <f t="shared" si="3"/>
        <v>15.358594108550511</v>
      </c>
      <c r="G125" s="1">
        <f t="shared" si="6"/>
        <v>0.82003627928688771</v>
      </c>
      <c r="H125" s="1">
        <f t="shared" si="7"/>
        <v>3.1199200582957887E-2</v>
      </c>
      <c r="I125" s="4">
        <f t="shared" si="8"/>
        <v>34.820006296348268</v>
      </c>
      <c r="J125" s="1">
        <f t="shared" si="9"/>
        <v>70.824172533542637</v>
      </c>
      <c r="K125" s="1">
        <f t="shared" si="5"/>
        <v>623.12060444521296</v>
      </c>
    </row>
    <row r="126" spans="1:11" ht="15" x14ac:dyDescent="0.2">
      <c r="A126" s="21">
        <v>24</v>
      </c>
      <c r="B126" s="22">
        <v>61.44</v>
      </c>
      <c r="C126" s="23">
        <v>55.130746161616145</v>
      </c>
      <c r="D126" s="1">
        <f t="shared" si="4"/>
        <v>15.358594108550511</v>
      </c>
      <c r="E126" s="1">
        <f t="shared" si="3"/>
        <v>14.767506230341398</v>
      </c>
      <c r="G126" s="1">
        <f t="shared" si="6"/>
        <v>0.8512354798698456</v>
      </c>
      <c r="H126" s="1">
        <f t="shared" si="7"/>
        <v>2.7450756283527555E-2</v>
      </c>
      <c r="I126" s="4">
        <f t="shared" si="8"/>
        <v>30.636538397527492</v>
      </c>
      <c r="J126" s="1">
        <f t="shared" si="9"/>
        <v>62.314965219421815</v>
      </c>
      <c r="K126" s="1">
        <f t="shared" si="5"/>
        <v>616.9116630283562</v>
      </c>
    </row>
    <row r="127" spans="1:11" ht="15" x14ac:dyDescent="0.2">
      <c r="A127" s="21">
        <v>25</v>
      </c>
      <c r="B127" s="22">
        <v>63.28</v>
      </c>
      <c r="C127" s="23">
        <v>53.495736060606092</v>
      </c>
      <c r="D127" s="1">
        <f t="shared" si="4"/>
        <v>14.767506230341398</v>
      </c>
      <c r="E127" s="1">
        <f t="shared" si="3"/>
        <v>14.197748371699387</v>
      </c>
      <c r="G127" s="1">
        <f t="shared" si="6"/>
        <v>0.87868623615337316</v>
      </c>
      <c r="H127" s="1">
        <f t="shared" si="7"/>
        <v>2.376685253186317E-2</v>
      </c>
      <c r="I127" s="4">
        <f t="shared" si="8"/>
        <v>26.525101263520838</v>
      </c>
      <c r="J127" s="1">
        <f t="shared" si="9"/>
        <v>53.952269059592588</v>
      </c>
      <c r="K127" s="1">
        <f t="shared" si="5"/>
        <v>610.87247434155904</v>
      </c>
    </row>
    <row r="128" spans="1:11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4"/>
        <v>14.197748371699387</v>
      </c>
      <c r="E128" s="1">
        <f t="shared" si="3"/>
        <v>13.646471291215525</v>
      </c>
      <c r="G128" s="1">
        <f t="shared" si="6"/>
        <v>0.90245308868523633</v>
      </c>
      <c r="H128" s="1">
        <f t="shared" si="7"/>
        <v>2.024217087146396E-2</v>
      </c>
      <c r="I128" s="4">
        <f t="shared" si="8"/>
        <v>22.591364651219212</v>
      </c>
      <c r="J128" s="1">
        <f t="shared" si="9"/>
        <v>45.951017188469798</v>
      </c>
      <c r="K128" s="1">
        <f t="shared" si="5"/>
        <v>604.78266320823491</v>
      </c>
    </row>
    <row r="129" spans="1:11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4"/>
        <v>13.646471291215525</v>
      </c>
      <c r="E129" s="1">
        <f t="shared" si="3"/>
        <v>13.113962541026565</v>
      </c>
      <c r="G129" s="1">
        <f t="shared" si="6"/>
        <v>0.92269525955670029</v>
      </c>
      <c r="H129" s="1">
        <f t="shared" si="7"/>
        <v>1.6953762376804904E-2</v>
      </c>
      <c r="I129" s="4">
        <f t="shared" si="8"/>
        <v>18.921321754301566</v>
      </c>
      <c r="J129" s="1">
        <f t="shared" si="9"/>
        <v>38.486120452823378</v>
      </c>
      <c r="K129" s="1">
        <f t="shared" si="5"/>
        <v>598.74867714639026</v>
      </c>
    </row>
    <row r="130" spans="1:11" ht="15" x14ac:dyDescent="0.2">
      <c r="A130" s="21">
        <v>28</v>
      </c>
      <c r="B130" s="22">
        <v>69.19</v>
      </c>
      <c r="C130" s="23">
        <v>47.950748686868678</v>
      </c>
      <c r="D130" s="1">
        <f t="shared" si="4"/>
        <v>13.113962541026565</v>
      </c>
      <c r="E130" s="1">
        <f t="shared" si="3"/>
        <v>12.602697466322432</v>
      </c>
      <c r="G130" s="1">
        <f t="shared" si="6"/>
        <v>0.93964902193350519</v>
      </c>
      <c r="H130" s="1">
        <f t="shared" si="7"/>
        <v>1.3958827366106208E-2</v>
      </c>
      <c r="I130" s="4">
        <f t="shared" si="8"/>
        <v>15.578811241816002</v>
      </c>
      <c r="J130" s="1">
        <f t="shared" si="9"/>
        <v>31.687427218345569</v>
      </c>
      <c r="K130" s="1">
        <f t="shared" si="5"/>
        <v>592.88635126646125</v>
      </c>
    </row>
    <row r="131" spans="1:11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4"/>
        <v>12.602697466322432</v>
      </c>
      <c r="E131" s="1">
        <f t="shared" ref="E131:E194" si="10">D131*(B131/B132)^$I$3</f>
        <v>12.112184408009961</v>
      </c>
      <c r="G131" s="1">
        <f t="shared" si="6"/>
        <v>0.9536078492996114</v>
      </c>
      <c r="H131" s="1">
        <f t="shared" si="7"/>
        <v>1.1294089096650528E-2</v>
      </c>
      <c r="I131" s="4">
        <f t="shared" si="8"/>
        <v>12.604818268058526</v>
      </c>
      <c r="J131" s="1">
        <f t="shared" si="9"/>
        <v>25.638301618128985</v>
      </c>
      <c r="K131" s="1">
        <f t="shared" si="5"/>
        <v>587.10489340424976</v>
      </c>
    </row>
    <row r="132" spans="1:11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11">E131</f>
        <v>12.112184408009961</v>
      </c>
      <c r="E132" s="1">
        <f t="shared" si="10"/>
        <v>11.641876887741304</v>
      </c>
      <c r="G132" s="1">
        <f t="shared" si="6"/>
        <v>0.96490193839626193</v>
      </c>
      <c r="H132" s="1">
        <f t="shared" si="7"/>
        <v>8.976651749819875E-3</v>
      </c>
      <c r="I132" s="4">
        <f t="shared" si="8"/>
        <v>10.018432030581867</v>
      </c>
      <c r="J132" s="1">
        <f t="shared" si="9"/>
        <v>20.377571233349073</v>
      </c>
      <c r="K132" s="1">
        <f t="shared" ref="K132:K195" si="12">1/(E131*B131/(K131*(B132)*E132))</f>
        <v>581.40587183209379</v>
      </c>
    </row>
    <row r="133" spans="1:11" ht="15" x14ac:dyDescent="0.2">
      <c r="A133" s="21">
        <v>31</v>
      </c>
      <c r="B133" s="22">
        <v>75.67</v>
      </c>
      <c r="C133" s="23">
        <v>43.140624949494963</v>
      </c>
      <c r="D133" s="1">
        <f t="shared" si="11"/>
        <v>11.641876887741304</v>
      </c>
      <c r="E133" s="1">
        <f t="shared" si="10"/>
        <v>11.189277224332761</v>
      </c>
      <c r="G133" s="1">
        <f t="shared" si="6"/>
        <v>0.9738785901460818</v>
      </c>
      <c r="H133" s="1">
        <f t="shared" si="7"/>
        <v>7.0060985285556043E-3</v>
      </c>
      <c r="I133" s="4">
        <f t="shared" si="8"/>
        <v>7.8191873611786704</v>
      </c>
      <c r="J133" s="1">
        <f t="shared" si="9"/>
        <v>15.90428990813515</v>
      </c>
      <c r="K133" s="1">
        <f t="shared" si="12"/>
        <v>575.69224480799289</v>
      </c>
    </row>
    <row r="134" spans="1:11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11"/>
        <v>11.189277224332761</v>
      </c>
      <c r="E134" s="1">
        <f t="shared" si="10"/>
        <v>10.755929972671767</v>
      </c>
      <c r="G134" s="1">
        <f t="shared" si="6"/>
        <v>0.98088468867463741</v>
      </c>
      <c r="H134" s="1">
        <f t="shared" si="7"/>
        <v>5.367491148101422E-3</v>
      </c>
      <c r="I134" s="4">
        <f t="shared" si="8"/>
        <v>5.9904123208392202</v>
      </c>
      <c r="J134" s="1">
        <f t="shared" si="9"/>
        <v>12.184546784607308</v>
      </c>
      <c r="K134" s="1">
        <f t="shared" si="12"/>
        <v>570.1438021344984</v>
      </c>
    </row>
    <row r="135" spans="1:11" ht="15" x14ac:dyDescent="0.2">
      <c r="A135" s="21">
        <v>33</v>
      </c>
      <c r="B135" s="22">
        <v>80.31</v>
      </c>
      <c r="C135" s="23">
        <v>40.07965272727273</v>
      </c>
      <c r="D135" s="1">
        <f t="shared" si="11"/>
        <v>10.755929972671767</v>
      </c>
      <c r="E135" s="1">
        <f t="shared" si="10"/>
        <v>10.342830341789599</v>
      </c>
      <c r="G135" s="1">
        <f t="shared" si="6"/>
        <v>0.98625217982273883</v>
      </c>
      <c r="H135" s="1">
        <f t="shared" si="7"/>
        <v>4.0348861325620877E-3</v>
      </c>
      <c r="I135" s="4">
        <f t="shared" si="8"/>
        <v>4.5031525781337951</v>
      </c>
      <c r="J135" s="1">
        <f t="shared" si="9"/>
        <v>9.1594485200326652</v>
      </c>
      <c r="K135" s="1">
        <f t="shared" si="12"/>
        <v>564.77262484082826</v>
      </c>
    </row>
    <row r="136" spans="1:11" ht="15" x14ac:dyDescent="0.2">
      <c r="A136" s="21">
        <v>34</v>
      </c>
      <c r="B136" s="22">
        <v>82.71</v>
      </c>
      <c r="C136" s="23">
        <v>38.484122424242457</v>
      </c>
      <c r="D136" s="1">
        <f t="shared" si="11"/>
        <v>10.342830341789599</v>
      </c>
      <c r="E136" s="1">
        <f t="shared" si="10"/>
        <v>9.9474170810018219</v>
      </c>
      <c r="G136" s="1">
        <f t="shared" si="6"/>
        <v>0.99028706595530092</v>
      </c>
      <c r="H136" s="1">
        <f t="shared" si="7"/>
        <v>2.9749870456136085E-3</v>
      </c>
      <c r="I136" s="4">
        <f t="shared" si="8"/>
        <v>3.3202474975081384</v>
      </c>
      <c r="J136" s="1">
        <f t="shared" si="9"/>
        <v>6.753410083163633</v>
      </c>
      <c r="K136" s="1">
        <f t="shared" si="12"/>
        <v>559.41352171524716</v>
      </c>
    </row>
    <row r="137" spans="1:11" ht="15" x14ac:dyDescent="0.2">
      <c r="A137" s="21">
        <v>35</v>
      </c>
      <c r="B137" s="22">
        <v>85.17</v>
      </c>
      <c r="C137" s="23">
        <v>37.249273939393944</v>
      </c>
      <c r="D137" s="1">
        <f t="shared" si="11"/>
        <v>9.9474170810018219</v>
      </c>
      <c r="E137" s="1">
        <f t="shared" si="10"/>
        <v>9.5690313034666321</v>
      </c>
      <c r="G137" s="1">
        <f t="shared" si="6"/>
        <v>0.99326205300091452</v>
      </c>
      <c r="H137" s="1">
        <f t="shared" si="7"/>
        <v>2.1505986565694135E-3</v>
      </c>
      <c r="I137" s="4">
        <f t="shared" si="8"/>
        <v>2.4001851766538316</v>
      </c>
      <c r="J137" s="1">
        <f t="shared" si="9"/>
        <v>4.8819959312187207</v>
      </c>
      <c r="K137" s="1">
        <f t="shared" si="12"/>
        <v>554.13965967564809</v>
      </c>
    </row>
    <row r="138" spans="1:11" ht="15" x14ac:dyDescent="0.2">
      <c r="A138" s="21">
        <v>36</v>
      </c>
      <c r="B138" s="22">
        <v>87.69</v>
      </c>
      <c r="C138" s="23">
        <v>35.743114848484858</v>
      </c>
      <c r="D138" s="1">
        <f t="shared" si="11"/>
        <v>9.5690313034666321</v>
      </c>
      <c r="E138" s="1">
        <f t="shared" si="10"/>
        <v>9.2083704114560216</v>
      </c>
      <c r="G138" s="1">
        <f t="shared" si="6"/>
        <v>0.99541265165748394</v>
      </c>
      <c r="H138" s="1">
        <f t="shared" si="7"/>
        <v>1.5236270707914557E-3</v>
      </c>
      <c r="I138" s="4">
        <f t="shared" si="8"/>
        <v>1.7004507553704575</v>
      </c>
      <c r="J138" s="1">
        <f t="shared" si="9"/>
        <v>3.4587304970068473</v>
      </c>
      <c r="K138" s="1">
        <f t="shared" si="12"/>
        <v>549.03175233050115</v>
      </c>
    </row>
    <row r="139" spans="1:11" ht="15" x14ac:dyDescent="0.2">
      <c r="A139" s="21">
        <v>37</v>
      </c>
      <c r="B139" s="22">
        <v>90.26</v>
      </c>
      <c r="C139" s="23">
        <v>34.592036565656599</v>
      </c>
      <c r="D139" s="1">
        <f t="shared" si="11"/>
        <v>9.2083704114560216</v>
      </c>
      <c r="E139" s="1">
        <f t="shared" si="10"/>
        <v>8.8632469088766488</v>
      </c>
      <c r="G139" s="1">
        <f t="shared" si="6"/>
        <v>0.99693627872827539</v>
      </c>
      <c r="H139" s="1">
        <f t="shared" si="7"/>
        <v>1.0574640570641947E-3</v>
      </c>
      <c r="I139" s="4">
        <f t="shared" si="8"/>
        <v>1.1801874547147895</v>
      </c>
      <c r="J139" s="1">
        <f t="shared" si="9"/>
        <v>2.4005107639342618</v>
      </c>
      <c r="K139" s="1">
        <f t="shared" si="12"/>
        <v>543.94224346666783</v>
      </c>
    </row>
    <row r="140" spans="1:11" ht="15" x14ac:dyDescent="0.2">
      <c r="A140" s="21">
        <v>38</v>
      </c>
      <c r="B140" s="22">
        <v>92.89</v>
      </c>
      <c r="C140" s="23">
        <v>33.207922929292948</v>
      </c>
      <c r="D140" s="1">
        <f t="shared" si="11"/>
        <v>8.8632469088766488</v>
      </c>
      <c r="E140" s="1">
        <f t="shared" si="10"/>
        <v>8.5342204904296608</v>
      </c>
      <c r="G140" s="1">
        <f t="shared" si="6"/>
        <v>0.99799374278533959</v>
      </c>
      <c r="H140" s="1">
        <f t="shared" si="7"/>
        <v>7.1868907137073723E-4</v>
      </c>
      <c r="I140" s="4">
        <f t="shared" si="8"/>
        <v>0.80209612819102716</v>
      </c>
      <c r="J140" s="1">
        <f t="shared" si="9"/>
        <v>1.6314699683855465</v>
      </c>
      <c r="K140" s="1">
        <f t="shared" si="12"/>
        <v>539.0107577897486</v>
      </c>
    </row>
    <row r="141" spans="1:11" ht="15" x14ac:dyDescent="0.2">
      <c r="A141" s="21">
        <v>39</v>
      </c>
      <c r="B141" s="22">
        <v>95.57</v>
      </c>
      <c r="C141" s="23">
        <v>32.153074444444428</v>
      </c>
      <c r="D141" s="1">
        <f t="shared" si="11"/>
        <v>8.5342204904296608</v>
      </c>
      <c r="E141" s="1">
        <f t="shared" si="10"/>
        <v>8.2204461699845393</v>
      </c>
      <c r="G141" s="1">
        <f t="shared" si="6"/>
        <v>0.99871243185671033</v>
      </c>
      <c r="H141" s="1">
        <f t="shared" si="7"/>
        <v>4.7810605950582286E-4</v>
      </c>
      <c r="I141" s="4">
        <f t="shared" si="8"/>
        <v>0.53359238990913616</v>
      </c>
      <c r="J141" s="1">
        <f t="shared" si="9"/>
        <v>1.0853312076934734</v>
      </c>
      <c r="K141" s="1">
        <f t="shared" si="12"/>
        <v>534.17257474376083</v>
      </c>
    </row>
    <row r="142" spans="1:11" ht="15" x14ac:dyDescent="0.2">
      <c r="A142" s="21">
        <v>40</v>
      </c>
      <c r="B142" s="22">
        <v>98.3</v>
      </c>
      <c r="C142" s="23">
        <v>30.895379999999992</v>
      </c>
      <c r="D142" s="1">
        <f t="shared" si="11"/>
        <v>8.2204461699845393</v>
      </c>
      <c r="E142" s="1">
        <f t="shared" si="10"/>
        <v>7.9200818003886804</v>
      </c>
      <c r="G142" s="1">
        <f t="shared" si="6"/>
        <v>0.99919053791621615</v>
      </c>
      <c r="H142" s="1">
        <f t="shared" si="7"/>
        <v>3.1119534286494499E-4</v>
      </c>
      <c r="I142" s="4">
        <f t="shared" si="8"/>
        <v>0.34731094372560806</v>
      </c>
      <c r="J142" s="1">
        <f t="shared" si="9"/>
        <v>0.7064332496628436</v>
      </c>
      <c r="K142" s="1">
        <f t="shared" si="12"/>
        <v>529.35594645319293</v>
      </c>
    </row>
    <row r="143" spans="1:11" ht="15" x14ac:dyDescent="0.2">
      <c r="A143" s="21">
        <v>41</v>
      </c>
      <c r="B143" s="22">
        <v>101.09</v>
      </c>
      <c r="C143" s="23">
        <v>29.929933030303022</v>
      </c>
      <c r="D143" s="1">
        <f t="shared" si="11"/>
        <v>7.9200818003886804</v>
      </c>
      <c r="E143" s="1">
        <f t="shared" si="10"/>
        <v>7.6345196085688087</v>
      </c>
      <c r="G143" s="1">
        <f t="shared" si="6"/>
        <v>0.99950173325908109</v>
      </c>
      <c r="H143" s="1">
        <f t="shared" si="7"/>
        <v>1.980998320126881E-4</v>
      </c>
      <c r="I143" s="4">
        <f t="shared" si="8"/>
        <v>0.22109019683520925</v>
      </c>
      <c r="J143" s="1">
        <f t="shared" si="9"/>
        <v>0.44969923649249727</v>
      </c>
      <c r="K143" s="1">
        <f t="shared" si="12"/>
        <v>524.75250751712485</v>
      </c>
    </row>
    <row r="144" spans="1:11" ht="15" x14ac:dyDescent="0.2">
      <c r="A144" s="21">
        <v>42</v>
      </c>
      <c r="B144" s="22">
        <v>103.92</v>
      </c>
      <c r="C144" s="23">
        <v>28.768372424242422</v>
      </c>
      <c r="D144" s="1">
        <f t="shared" si="11"/>
        <v>7.6345196085688087</v>
      </c>
      <c r="E144" s="1">
        <f t="shared" si="10"/>
        <v>7.3619320126790386</v>
      </c>
      <c r="G144" s="1">
        <f t="shared" si="6"/>
        <v>0.99969983309109378</v>
      </c>
      <c r="H144" s="1">
        <f t="shared" si="7"/>
        <v>1.2328000666361749E-4</v>
      </c>
      <c r="I144" s="4">
        <f t="shared" si="8"/>
        <v>0.13758719864719207</v>
      </c>
      <c r="J144" s="1">
        <f t="shared" si="9"/>
        <v>0.27985346735613559</v>
      </c>
      <c r="K144" s="1">
        <f t="shared" si="12"/>
        <v>520.18227726057808</v>
      </c>
    </row>
    <row r="145" spans="1:11" ht="15" x14ac:dyDescent="0.2">
      <c r="A145" s="21">
        <v>43</v>
      </c>
      <c r="B145" s="22">
        <v>106.8</v>
      </c>
      <c r="C145" s="23">
        <v>27.910784040404039</v>
      </c>
      <c r="D145" s="1">
        <f t="shared" si="11"/>
        <v>7.3619320126790386</v>
      </c>
      <c r="E145" s="1">
        <f t="shared" si="10"/>
        <v>7.102503492137644</v>
      </c>
      <c r="G145" s="1">
        <f t="shared" si="6"/>
        <v>0.9998231130977574</v>
      </c>
      <c r="H145" s="1">
        <f t="shared" si="7"/>
        <v>7.4967489183896951E-5</v>
      </c>
      <c r="I145" s="4">
        <f t="shared" si="8"/>
        <v>8.3667799066319312E-2</v>
      </c>
      <c r="J145" s="1">
        <f t="shared" si="9"/>
        <v>0.17018097544675723</v>
      </c>
      <c r="K145" s="1">
        <f t="shared" si="12"/>
        <v>515.75959921093624</v>
      </c>
    </row>
    <row r="146" spans="1:11" ht="15" x14ac:dyDescent="0.2">
      <c r="A146" s="21">
        <v>44</v>
      </c>
      <c r="B146" s="22">
        <v>109.72</v>
      </c>
      <c r="C146" s="23">
        <v>26.822079494949488</v>
      </c>
      <c r="D146" s="1">
        <f t="shared" si="11"/>
        <v>7.102503492137644</v>
      </c>
      <c r="E146" s="1">
        <f t="shared" si="10"/>
        <v>6.854629956172821</v>
      </c>
      <c r="G146" s="1">
        <f t="shared" si="6"/>
        <v>0.9998980805869413</v>
      </c>
      <c r="H146" s="1">
        <f t="shared" si="7"/>
        <v>4.4528524319242813E-5</v>
      </c>
      <c r="I146" s="4">
        <f t="shared" si="8"/>
        <v>4.9696257217887209E-2</v>
      </c>
      <c r="J146" s="1">
        <f t="shared" si="9"/>
        <v>0.10108258641642129</v>
      </c>
      <c r="K146" s="1">
        <f t="shared" si="12"/>
        <v>511.36903267272442</v>
      </c>
    </row>
    <row r="147" spans="1:11" ht="15" x14ac:dyDescent="0.2">
      <c r="A147" s="21">
        <v>45</v>
      </c>
      <c r="B147" s="22">
        <v>112.69</v>
      </c>
      <c r="C147" s="23">
        <v>26.016978484848501</v>
      </c>
      <c r="D147" s="1">
        <f t="shared" si="11"/>
        <v>6.854629956172821</v>
      </c>
      <c r="E147" s="1">
        <f t="shared" si="10"/>
        <v>6.6184790897985435</v>
      </c>
      <c r="G147" s="1">
        <f t="shared" si="6"/>
        <v>0.99994260911126054</v>
      </c>
      <c r="H147" s="1">
        <f t="shared" si="7"/>
        <v>2.5822660385643736E-5</v>
      </c>
      <c r="I147" s="4">
        <f t="shared" si="8"/>
        <v>2.8819494743968631E-2</v>
      </c>
      <c r="J147" s="1">
        <f t="shared" si="9"/>
        <v>5.861908383084987E-2</v>
      </c>
      <c r="K147" s="1">
        <f t="shared" si="12"/>
        <v>507.1170251244871</v>
      </c>
    </row>
    <row r="148" spans="1:11" ht="15" x14ac:dyDescent="0.2">
      <c r="A148" s="21">
        <v>46</v>
      </c>
      <c r="B148" s="22">
        <v>115.7</v>
      </c>
      <c r="C148" s="23">
        <v>24.874582020202027</v>
      </c>
      <c r="D148" s="1">
        <f t="shared" si="11"/>
        <v>6.6184790897985435</v>
      </c>
      <c r="E148" s="1">
        <f t="shared" si="10"/>
        <v>6.3926395482085798</v>
      </c>
      <c r="G148" s="1">
        <f t="shared" si="6"/>
        <v>0.99996843177164618</v>
      </c>
      <c r="H148" s="1">
        <f t="shared" si="7"/>
        <v>1.4614113680311291E-5</v>
      </c>
      <c r="I148" s="4">
        <f t="shared" si="8"/>
        <v>1.6310146441442731E-2</v>
      </c>
      <c r="J148" s="1">
        <f t="shared" si="9"/>
        <v>3.3174968889572908E-2</v>
      </c>
      <c r="K148" s="1">
        <f t="shared" si="12"/>
        <v>502.89600695186641</v>
      </c>
    </row>
    <row r="149" spans="1:11" ht="15" x14ac:dyDescent="0.2">
      <c r="A149" s="21">
        <v>47</v>
      </c>
      <c r="B149" s="22">
        <v>118.76</v>
      </c>
      <c r="C149" s="23">
        <v>24.131657777777761</v>
      </c>
      <c r="D149" s="1">
        <f t="shared" si="11"/>
        <v>6.3926395482085798</v>
      </c>
      <c r="E149" s="1">
        <f t="shared" si="10"/>
        <v>6.1779389017635138</v>
      </c>
      <c r="G149" s="1">
        <f t="shared" si="6"/>
        <v>0.99998304588532649</v>
      </c>
      <c r="H149" s="1">
        <f t="shared" si="7"/>
        <v>8.0679553599027898E-6</v>
      </c>
      <c r="I149" s="4">
        <f t="shared" si="8"/>
        <v>9.0042773911304577E-3</v>
      </c>
      <c r="J149" s="1">
        <f t="shared" si="9"/>
        <v>1.8314772549486338E-2</v>
      </c>
      <c r="K149" s="1">
        <f t="shared" si="12"/>
        <v>498.85968591786826</v>
      </c>
    </row>
    <row r="150" spans="1:11" ht="15" x14ac:dyDescent="0.2">
      <c r="A150" s="21">
        <v>48</v>
      </c>
      <c r="B150" s="22">
        <v>121.85</v>
      </c>
      <c r="C150" s="23">
        <v>23.155723434343439</v>
      </c>
      <c r="D150" s="1">
        <f t="shared" si="11"/>
        <v>6.1779389017635138</v>
      </c>
      <c r="E150" s="1">
        <f t="shared" si="10"/>
        <v>5.9723804061968968</v>
      </c>
      <c r="G150" s="1">
        <f t="shared" si="6"/>
        <v>0.9999911138406864</v>
      </c>
      <c r="I150" s="4">
        <f t="shared" si="8"/>
        <v>0</v>
      </c>
      <c r="J150" s="1">
        <f t="shared" si="9"/>
        <v>0</v>
      </c>
      <c r="K150" s="1">
        <f t="shared" si="12"/>
        <v>494.8090185350394</v>
      </c>
    </row>
    <row r="151" spans="1:11" ht="15" x14ac:dyDescent="0.2">
      <c r="A151" s="21">
        <v>49</v>
      </c>
      <c r="B151" s="22">
        <v>124.99</v>
      </c>
      <c r="C151" s="23">
        <v>22.534299191919192</v>
      </c>
      <c r="D151" s="1">
        <f t="shared" si="11"/>
        <v>5.9723804061968968</v>
      </c>
      <c r="E151" s="1">
        <f t="shared" si="10"/>
        <v>5.7767123858170626</v>
      </c>
      <c r="K151" s="1">
        <f t="shared" si="12"/>
        <v>490.93118957920859</v>
      </c>
    </row>
    <row r="152" spans="1:11" ht="15" x14ac:dyDescent="0.2">
      <c r="A152" s="21">
        <v>50</v>
      </c>
      <c r="B152" s="22">
        <v>128.16</v>
      </c>
      <c r="C152" s="23">
        <v>21.621160303030308</v>
      </c>
      <c r="D152" s="1">
        <f t="shared" si="11"/>
        <v>5.7767123858170626</v>
      </c>
      <c r="E152" s="1">
        <f t="shared" si="10"/>
        <v>5.5897401924433012</v>
      </c>
      <c r="K152" s="1">
        <f t="shared" si="12"/>
        <v>487.0894604201257</v>
      </c>
    </row>
    <row r="153" spans="1:11" ht="15" x14ac:dyDescent="0.2">
      <c r="A153" s="21">
        <v>51</v>
      </c>
      <c r="B153" s="22">
        <v>131.37</v>
      </c>
      <c r="C153" s="23">
        <v>21.078741111111114</v>
      </c>
      <c r="D153" s="1">
        <f t="shared" si="11"/>
        <v>5.5897401924433012</v>
      </c>
      <c r="E153" s="1">
        <f t="shared" si="10"/>
        <v>5.4115132637655918</v>
      </c>
      <c r="K153" s="1">
        <f t="shared" si="12"/>
        <v>483.3698280627537</v>
      </c>
    </row>
    <row r="154" spans="1:11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11"/>
        <v>5.4115132637655918</v>
      </c>
      <c r="E154" s="1">
        <f t="shared" si="10"/>
        <v>5.2409857910930819</v>
      </c>
      <c r="K154" s="1">
        <f t="shared" si="12"/>
        <v>479.68365201933375</v>
      </c>
    </row>
    <row r="155" spans="1:11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11"/>
        <v>5.2409857910930819</v>
      </c>
      <c r="E155" s="1">
        <f t="shared" si="10"/>
        <v>5.0786973215347206</v>
      </c>
      <c r="K155" s="1">
        <f t="shared" si="12"/>
        <v>476.15649573923901</v>
      </c>
    </row>
    <row r="156" spans="1:11" ht="15" x14ac:dyDescent="0.2">
      <c r="A156" s="21">
        <v>54</v>
      </c>
      <c r="B156" s="22">
        <v>141.19</v>
      </c>
      <c r="C156" s="23">
        <v>18.983688080808086</v>
      </c>
      <c r="D156" s="1">
        <f t="shared" si="11"/>
        <v>5.0786973215347206</v>
      </c>
      <c r="E156" s="1">
        <f t="shared" si="10"/>
        <v>4.9231993883278777</v>
      </c>
      <c r="K156" s="1">
        <f t="shared" si="12"/>
        <v>472.62422069938765</v>
      </c>
    </row>
    <row r="157" spans="1:11" ht="15" x14ac:dyDescent="0.2">
      <c r="A157" s="21">
        <v>55</v>
      </c>
      <c r="B157" s="22">
        <v>144.53</v>
      </c>
      <c r="C157" s="23">
        <v>18.544000202020207</v>
      </c>
      <c r="D157" s="1">
        <f t="shared" si="11"/>
        <v>4.9231993883278777</v>
      </c>
      <c r="E157" s="1">
        <f t="shared" si="10"/>
        <v>4.7745659561826983</v>
      </c>
      <c r="K157" s="1">
        <f t="shared" si="12"/>
        <v>469.1983874665309</v>
      </c>
    </row>
    <row r="158" spans="1:11" ht="15" x14ac:dyDescent="0.2">
      <c r="A158" s="21">
        <v>56</v>
      </c>
      <c r="B158" s="22">
        <v>147.9</v>
      </c>
      <c r="C158" s="23">
        <v>17.859804242424246</v>
      </c>
      <c r="D158" s="1">
        <f t="shared" si="11"/>
        <v>4.7745659561826983</v>
      </c>
      <c r="E158" s="1">
        <f t="shared" si="10"/>
        <v>4.6323972405316489</v>
      </c>
      <c r="K158" s="1">
        <f t="shared" si="12"/>
        <v>465.84193314465574</v>
      </c>
    </row>
    <row r="159" spans="1:11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11"/>
        <v>4.6323972405316489</v>
      </c>
      <c r="E159" s="1">
        <f t="shared" si="10"/>
        <v>4.4967089740978112</v>
      </c>
      <c r="K159" s="1">
        <f t="shared" si="12"/>
        <v>462.59221547580864</v>
      </c>
    </row>
    <row r="160" spans="1:11" ht="15" x14ac:dyDescent="0.2">
      <c r="A160" s="21">
        <v>58</v>
      </c>
      <c r="B160" s="22">
        <v>154.72</v>
      </c>
      <c r="C160" s="23">
        <v>16.792460808080804</v>
      </c>
      <c r="D160" s="1">
        <f t="shared" si="11"/>
        <v>4.4967089740978112</v>
      </c>
      <c r="E160" s="1">
        <f t="shared" si="10"/>
        <v>4.3670987822435432</v>
      </c>
      <c r="K160" s="1">
        <f t="shared" si="12"/>
        <v>459.41384966103539</v>
      </c>
    </row>
    <row r="161" spans="1:11" ht="15" x14ac:dyDescent="0.2">
      <c r="A161" s="21">
        <v>59</v>
      </c>
      <c r="B161" s="22">
        <v>158.16</v>
      </c>
      <c r="C161" s="23">
        <v>16.429368131313129</v>
      </c>
      <c r="D161" s="1">
        <f t="shared" si="11"/>
        <v>4.3670987822435432</v>
      </c>
      <c r="E161" s="1">
        <f t="shared" si="10"/>
        <v>4.2428467403236034</v>
      </c>
      <c r="K161" s="1">
        <f t="shared" si="12"/>
        <v>456.26653019525168</v>
      </c>
    </row>
    <row r="162" spans="1:11" ht="15" x14ac:dyDescent="0.2">
      <c r="A162" s="21">
        <v>60</v>
      </c>
      <c r="B162" s="22">
        <v>161.63</v>
      </c>
      <c r="C162" s="23">
        <v>15.843714595959593</v>
      </c>
      <c r="D162" s="1">
        <f t="shared" si="11"/>
        <v>4.2428467403236034</v>
      </c>
      <c r="E162" s="1">
        <f t="shared" si="10"/>
        <v>4.1239937096303603</v>
      </c>
      <c r="K162" s="1">
        <f t="shared" si="12"/>
        <v>453.21531618985847</v>
      </c>
    </row>
    <row r="163" spans="1:11" ht="15" x14ac:dyDescent="0.2">
      <c r="A163" s="21">
        <v>61</v>
      </c>
      <c r="B163" s="22">
        <v>165.12</v>
      </c>
      <c r="C163" s="23">
        <v>15.495415353535352</v>
      </c>
      <c r="D163" s="1">
        <f t="shared" si="11"/>
        <v>4.1239937096303603</v>
      </c>
      <c r="E163" s="1">
        <f t="shared" si="10"/>
        <v>4.0102203018973679</v>
      </c>
      <c r="K163" s="1">
        <f t="shared" si="12"/>
        <v>450.22802254788991</v>
      </c>
    </row>
    <row r="164" spans="1:11" ht="15" x14ac:dyDescent="0.2">
      <c r="A164" s="21">
        <v>62</v>
      </c>
      <c r="B164" s="22">
        <v>168.63</v>
      </c>
      <c r="C164" s="23">
        <v>14.944263080808092</v>
      </c>
      <c r="D164" s="1">
        <f t="shared" si="11"/>
        <v>4.0102203018973679</v>
      </c>
      <c r="E164" s="1">
        <f t="shared" si="10"/>
        <v>3.9012310373109695</v>
      </c>
      <c r="K164" s="1">
        <f t="shared" si="12"/>
        <v>447.30229024112646</v>
      </c>
    </row>
    <row r="165" spans="1:11" ht="15" x14ac:dyDescent="0.2">
      <c r="A165" s="21">
        <v>63</v>
      </c>
      <c r="B165" s="22">
        <v>172.16</v>
      </c>
      <c r="C165" s="23">
        <v>14.621824949494956</v>
      </c>
      <c r="D165" s="1">
        <f t="shared" si="11"/>
        <v>3.9012310373109695</v>
      </c>
      <c r="E165" s="1">
        <f t="shared" si="10"/>
        <v>3.7970395931931225</v>
      </c>
      <c r="K165" s="1">
        <f t="shared" si="12"/>
        <v>444.4695268698319</v>
      </c>
    </row>
    <row r="166" spans="1:11" ht="15" x14ac:dyDescent="0.2">
      <c r="A166" s="21">
        <v>64</v>
      </c>
      <c r="B166" s="22">
        <v>175.7</v>
      </c>
      <c r="C166" s="23">
        <v>14.11567166666666</v>
      </c>
      <c r="D166" s="1">
        <f t="shared" si="11"/>
        <v>3.7970395931931225</v>
      </c>
      <c r="E166" s="1">
        <f t="shared" si="10"/>
        <v>3.6970783722592824</v>
      </c>
      <c r="K166" s="1">
        <f t="shared" si="12"/>
        <v>441.66707963350979</v>
      </c>
    </row>
    <row r="167" spans="1:11" ht="15" x14ac:dyDescent="0.2">
      <c r="A167" s="21">
        <v>65</v>
      </c>
      <c r="B167" s="22">
        <v>179.26</v>
      </c>
      <c r="C167" s="23">
        <v>13.800633535353533</v>
      </c>
      <c r="D167" s="1">
        <f t="shared" si="11"/>
        <v>3.6970783722592824</v>
      </c>
      <c r="E167" s="1">
        <f t="shared" si="10"/>
        <v>3.6013758477226849</v>
      </c>
      <c r="K167" s="1">
        <f t="shared" si="12"/>
        <v>438.95141249864201</v>
      </c>
    </row>
    <row r="168" spans="1:11" ht="15" x14ac:dyDescent="0.2">
      <c r="A168" s="21">
        <v>66</v>
      </c>
      <c r="B168" s="22">
        <v>182.83</v>
      </c>
      <c r="C168" s="23">
        <v>13.361054747474748</v>
      </c>
      <c r="D168" s="1">
        <f t="shared" si="11"/>
        <v>3.6013758477226849</v>
      </c>
      <c r="E168" s="1">
        <f t="shared" si="10"/>
        <v>3.5094296313889659</v>
      </c>
      <c r="K168" s="1">
        <f t="shared" si="12"/>
        <v>436.26322855945858</v>
      </c>
    </row>
    <row r="169" spans="1:11" ht="15" x14ac:dyDescent="0.2">
      <c r="A169" s="21">
        <v>67</v>
      </c>
      <c r="B169" s="22">
        <v>186.42</v>
      </c>
      <c r="C169" s="23">
        <v>13.104584292929294</v>
      </c>
      <c r="D169" s="1">
        <f t="shared" si="11"/>
        <v>3.5094296313889659</v>
      </c>
      <c r="E169" s="1">
        <f t="shared" si="10"/>
        <v>3.4212789176129204</v>
      </c>
      <c r="K169" s="1">
        <f t="shared" si="12"/>
        <v>433.65623600159068</v>
      </c>
    </row>
    <row r="170" spans="1:11" ht="15" x14ac:dyDescent="0.2">
      <c r="A170" s="21">
        <v>68</v>
      </c>
      <c r="B170" s="22">
        <v>190.02</v>
      </c>
      <c r="C170" s="23">
        <v>12.702625707070693</v>
      </c>
      <c r="D170" s="1">
        <f t="shared" si="11"/>
        <v>3.4212789176129204</v>
      </c>
      <c r="E170" s="1">
        <f t="shared" si="10"/>
        <v>3.3369352641231496</v>
      </c>
      <c r="K170" s="1">
        <f t="shared" si="12"/>
        <v>431.13343704669779</v>
      </c>
    </row>
    <row r="171" spans="1:11" ht="15" x14ac:dyDescent="0.2">
      <c r="A171" s="21">
        <v>69</v>
      </c>
      <c r="B171" s="22">
        <v>193.62</v>
      </c>
      <c r="C171" s="23">
        <v>12.428889343434335</v>
      </c>
      <c r="D171" s="1">
        <f t="shared" si="11"/>
        <v>3.3369352641231496</v>
      </c>
      <c r="E171" s="1">
        <f t="shared" si="10"/>
        <v>3.2557288403849016</v>
      </c>
      <c r="K171" s="1">
        <f t="shared" si="12"/>
        <v>428.61074424214326</v>
      </c>
    </row>
    <row r="172" spans="1:11" ht="15" x14ac:dyDescent="0.2">
      <c r="A172" s="21">
        <v>70</v>
      </c>
      <c r="B172" s="22">
        <v>197.24</v>
      </c>
      <c r="C172" s="23">
        <v>12.034318131313125</v>
      </c>
      <c r="D172" s="1">
        <f t="shared" si="11"/>
        <v>3.2557288403849016</v>
      </c>
      <c r="E172" s="1">
        <f t="shared" si="10"/>
        <v>3.1779222587680587</v>
      </c>
      <c r="K172" s="1">
        <f t="shared" si="12"/>
        <v>426.18962563471877</v>
      </c>
    </row>
    <row r="173" spans="1:11" ht="15" x14ac:dyDescent="0.2">
      <c r="A173" s="21">
        <v>71</v>
      </c>
      <c r="B173" s="22">
        <v>200.86</v>
      </c>
      <c r="C173" s="23">
        <v>11.787098686868688</v>
      </c>
      <c r="D173" s="1">
        <f t="shared" si="11"/>
        <v>3.1779222587680587</v>
      </c>
      <c r="E173" s="1">
        <f t="shared" si="10"/>
        <v>3.1031138440282593</v>
      </c>
      <c r="K173" s="1">
        <f t="shared" si="12"/>
        <v>423.79495099030669</v>
      </c>
    </row>
    <row r="174" spans="1:11" ht="15" x14ac:dyDescent="0.2">
      <c r="A174" s="21">
        <v>72</v>
      </c>
      <c r="B174" s="22">
        <v>204.49</v>
      </c>
      <c r="C174" s="23">
        <v>11.438151969696978</v>
      </c>
      <c r="D174" s="1">
        <f t="shared" si="11"/>
        <v>3.1031138440282593</v>
      </c>
      <c r="E174" s="1">
        <f t="shared" si="10"/>
        <v>3.0313367985116542</v>
      </c>
      <c r="K174" s="1">
        <f t="shared" si="12"/>
        <v>421.47408609664808</v>
      </c>
    </row>
    <row r="175" spans="1:11" ht="15" x14ac:dyDescent="0.2">
      <c r="A175" s="21">
        <v>73</v>
      </c>
      <c r="B175" s="22">
        <v>208.12</v>
      </c>
      <c r="C175" s="23">
        <v>11.219284797979796</v>
      </c>
      <c r="D175" s="1">
        <f t="shared" si="11"/>
        <v>3.0313367985116542</v>
      </c>
      <c r="E175" s="1">
        <f t="shared" si="10"/>
        <v>2.9624185686201456</v>
      </c>
      <c r="K175" s="1">
        <f t="shared" si="12"/>
        <v>419.20345132190545</v>
      </c>
    </row>
    <row r="176" spans="1:11" ht="15" x14ac:dyDescent="0.2">
      <c r="A176" s="21">
        <v>74</v>
      </c>
      <c r="B176" s="22">
        <v>211.75</v>
      </c>
      <c r="C176" s="23">
        <v>10.885739595959592</v>
      </c>
      <c r="D176" s="1">
        <f t="shared" si="11"/>
        <v>2.9624185686201456</v>
      </c>
      <c r="E176" s="1">
        <f t="shared" si="10"/>
        <v>2.8961991578294599</v>
      </c>
      <c r="K176" s="1">
        <f t="shared" si="12"/>
        <v>416.98117905853661</v>
      </c>
    </row>
    <row r="177" spans="1:11" ht="15" x14ac:dyDescent="0.2">
      <c r="A177" s="21">
        <v>75</v>
      </c>
      <c r="B177" s="22">
        <v>215.38</v>
      </c>
      <c r="C177" s="23">
        <v>10.684749191919188</v>
      </c>
      <c r="D177" s="1">
        <f t="shared" si="11"/>
        <v>2.8961991578294599</v>
      </c>
      <c r="E177" s="1">
        <f t="shared" si="10"/>
        <v>2.8323580162204558</v>
      </c>
      <c r="K177" s="1">
        <f t="shared" si="12"/>
        <v>414.78031012366796</v>
      </c>
    </row>
    <row r="178" spans="1:11" ht="15" x14ac:dyDescent="0.2">
      <c r="A178" s="21">
        <v>76</v>
      </c>
      <c r="B178" s="22">
        <v>219.02</v>
      </c>
      <c r="C178" s="23">
        <v>10.385112575757574</v>
      </c>
      <c r="D178" s="1">
        <f t="shared" si="11"/>
        <v>2.8323580162204558</v>
      </c>
      <c r="E178" s="1">
        <f t="shared" si="10"/>
        <v>2.7711075284239857</v>
      </c>
      <c r="K178" s="1">
        <f t="shared" si="12"/>
        <v>412.66892242601836</v>
      </c>
    </row>
    <row r="179" spans="1:11" ht="15" x14ac:dyDescent="0.2">
      <c r="A179" s="21">
        <v>77</v>
      </c>
      <c r="B179" s="22">
        <v>222.65</v>
      </c>
      <c r="C179" s="23">
        <v>10.229129747474747</v>
      </c>
      <c r="D179" s="1">
        <f t="shared" si="11"/>
        <v>2.7711075284239857</v>
      </c>
      <c r="E179" s="1">
        <f t="shared" si="10"/>
        <v>2.71229978347775</v>
      </c>
      <c r="K179" s="1">
        <f t="shared" si="12"/>
        <v>410.60572452271026</v>
      </c>
    </row>
    <row r="180" spans="1:11" ht="15" x14ac:dyDescent="0.2">
      <c r="A180" s="21">
        <v>78</v>
      </c>
      <c r="B180" s="22">
        <v>226.27</v>
      </c>
      <c r="C180" s="23">
        <v>9.9449307575757544</v>
      </c>
      <c r="D180" s="1">
        <f t="shared" si="11"/>
        <v>2.71229978347775</v>
      </c>
      <c r="E180" s="1">
        <f t="shared" si="10"/>
        <v>2.6554904061270044</v>
      </c>
      <c r="K180" s="1">
        <f t="shared" si="12"/>
        <v>408.54163692141611</v>
      </c>
    </row>
    <row r="181" spans="1:11" ht="15" x14ac:dyDescent="0.2">
      <c r="A181" s="21">
        <v>79</v>
      </c>
      <c r="B181" s="22">
        <v>229.9</v>
      </c>
      <c r="C181" s="23">
        <v>9.7704597979797967</v>
      </c>
      <c r="D181" s="1">
        <f t="shared" si="11"/>
        <v>2.6554904061270044</v>
      </c>
      <c r="E181" s="1">
        <f t="shared" si="10"/>
        <v>2.6010294829679168</v>
      </c>
      <c r="K181" s="1">
        <f t="shared" si="12"/>
        <v>406.58266424210177</v>
      </c>
    </row>
    <row r="182" spans="1:11" ht="15" x14ac:dyDescent="0.2">
      <c r="A182" s="21">
        <v>80</v>
      </c>
      <c r="B182" s="22">
        <v>233.51</v>
      </c>
      <c r="C182" s="23">
        <v>9.505355252525252</v>
      </c>
      <c r="D182" s="1">
        <f t="shared" si="11"/>
        <v>2.6010294829679168</v>
      </c>
      <c r="E182" s="1">
        <f t="shared" si="10"/>
        <v>2.5484955566798719</v>
      </c>
      <c r="K182" s="1">
        <f t="shared" si="12"/>
        <v>404.62617695814146</v>
      </c>
    </row>
    <row r="183" spans="1:11" ht="15" x14ac:dyDescent="0.2">
      <c r="A183" s="21">
        <v>81</v>
      </c>
      <c r="B183" s="22">
        <v>237.12</v>
      </c>
      <c r="C183" s="23">
        <v>9.3247127777777798</v>
      </c>
      <c r="D183" s="1">
        <f t="shared" si="11"/>
        <v>2.5484955566798719</v>
      </c>
      <c r="E183" s="1">
        <f t="shared" si="10"/>
        <v>2.497792639230215</v>
      </c>
      <c r="K183" s="1">
        <f t="shared" si="12"/>
        <v>402.70700009822906</v>
      </c>
    </row>
    <row r="184" spans="1:11" ht="15" x14ac:dyDescent="0.2">
      <c r="A184" s="21">
        <v>82</v>
      </c>
      <c r="B184" s="22">
        <v>240.73</v>
      </c>
      <c r="C184" s="23">
        <v>9.1101534848484853</v>
      </c>
      <c r="D184" s="1">
        <f t="shared" si="11"/>
        <v>2.497792639230215</v>
      </c>
      <c r="E184" s="1">
        <f t="shared" si="10"/>
        <v>2.4490974848017086</v>
      </c>
      <c r="K184" s="1">
        <f t="shared" si="12"/>
        <v>400.86754764046225</v>
      </c>
    </row>
    <row r="185" spans="1:11" ht="15" x14ac:dyDescent="0.2">
      <c r="A185" s="21">
        <v>83</v>
      </c>
      <c r="B185" s="22">
        <v>244.32</v>
      </c>
      <c r="C185" s="23">
        <v>8.9677380808080827</v>
      </c>
      <c r="D185" s="1">
        <f t="shared" si="11"/>
        <v>2.4490974848017086</v>
      </c>
      <c r="E185" s="1">
        <f t="shared" si="10"/>
        <v>2.4021702711156605</v>
      </c>
      <c r="K185" s="1">
        <f t="shared" si="12"/>
        <v>399.05009516842051</v>
      </c>
    </row>
    <row r="186" spans="1:11" ht="15" x14ac:dyDescent="0.2">
      <c r="A186" s="21">
        <v>84</v>
      </c>
      <c r="B186" s="22">
        <v>247.9</v>
      </c>
      <c r="C186" s="23">
        <v>8.7168292424242484</v>
      </c>
      <c r="D186" s="1">
        <f t="shared" si="11"/>
        <v>2.4021702711156605</v>
      </c>
      <c r="E186" s="1">
        <f t="shared" si="10"/>
        <v>2.3569205700328082</v>
      </c>
      <c r="K186" s="1">
        <f t="shared" si="12"/>
        <v>397.2702874297654</v>
      </c>
    </row>
    <row r="187" spans="1:11" ht="15" x14ac:dyDescent="0.2">
      <c r="A187" s="21">
        <v>85</v>
      </c>
      <c r="B187" s="22">
        <v>251.47</v>
      </c>
      <c r="C187" s="23">
        <v>8.6225090404040472</v>
      </c>
      <c r="D187" s="1">
        <f t="shared" si="11"/>
        <v>2.3569205700328082</v>
      </c>
      <c r="E187" s="1">
        <f t="shared" si="10"/>
        <v>2.3132638881079406</v>
      </c>
      <c r="K187" s="1">
        <f t="shared" si="12"/>
        <v>395.5268505130648</v>
      </c>
    </row>
    <row r="188" spans="1:11" ht="15" x14ac:dyDescent="0.2">
      <c r="A188" s="21">
        <v>86</v>
      </c>
      <c r="B188" s="22">
        <v>255.03</v>
      </c>
      <c r="C188" s="23">
        <v>8.3882307070707114</v>
      </c>
      <c r="D188" s="1">
        <f t="shared" si="11"/>
        <v>2.3132638881079406</v>
      </c>
      <c r="E188" s="1">
        <f t="shared" si="10"/>
        <v>2.2712380138093953</v>
      </c>
      <c r="K188" s="1">
        <f t="shared" si="12"/>
        <v>393.83882800314706</v>
      </c>
    </row>
    <row r="189" spans="1:11" ht="15" x14ac:dyDescent="0.2">
      <c r="A189" s="21">
        <v>87</v>
      </c>
      <c r="B189" s="22">
        <v>258.57</v>
      </c>
      <c r="C189" s="23">
        <v>8.2951322727272725</v>
      </c>
      <c r="D189" s="1">
        <f t="shared" si="11"/>
        <v>2.2712380138093953</v>
      </c>
      <c r="E189" s="1">
        <f t="shared" si="10"/>
        <v>2.2307580501630055</v>
      </c>
      <c r="K189" s="1">
        <f t="shared" si="12"/>
        <v>392.1888256163482</v>
      </c>
    </row>
    <row r="190" spans="1:11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11"/>
        <v>2.2307580501630055</v>
      </c>
      <c r="E190" s="1">
        <f t="shared" si="10"/>
        <v>2.1916350356414047</v>
      </c>
      <c r="K190" s="1">
        <f t="shared" si="12"/>
        <v>390.55598406131713</v>
      </c>
    </row>
    <row r="191" spans="1:11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11"/>
        <v>2.1916350356414047</v>
      </c>
      <c r="E191" s="1">
        <f t="shared" si="10"/>
        <v>2.1539113037702022</v>
      </c>
      <c r="K191" s="1">
        <f t="shared" si="12"/>
        <v>388.9739321891185</v>
      </c>
    </row>
    <row r="192" spans="1:11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11"/>
        <v>2.1539113037702022</v>
      </c>
      <c r="E192" s="1">
        <f t="shared" si="10"/>
        <v>2.1174138840687005</v>
      </c>
      <c r="K192" s="1">
        <f t="shared" si="12"/>
        <v>387.40741264736187</v>
      </c>
    </row>
    <row r="193" spans="1:11" ht="15" x14ac:dyDescent="0.2">
      <c r="A193" s="21">
        <v>91</v>
      </c>
      <c r="B193" s="22">
        <v>272.57</v>
      </c>
      <c r="C193" s="23">
        <v>7.6434633333333313</v>
      </c>
      <c r="D193" s="1">
        <f t="shared" si="11"/>
        <v>2.1174138840687005</v>
      </c>
      <c r="E193" s="1">
        <f t="shared" si="10"/>
        <v>2.0822872262540972</v>
      </c>
      <c r="K193" s="1">
        <f t="shared" si="12"/>
        <v>385.90757214452753</v>
      </c>
    </row>
    <row r="194" spans="1:11" ht="15" x14ac:dyDescent="0.2">
      <c r="A194" s="21">
        <v>92</v>
      </c>
      <c r="B194" s="22">
        <v>276.02</v>
      </c>
      <c r="C194" s="23">
        <v>7.4375648459595922</v>
      </c>
      <c r="D194" s="1">
        <f t="shared" si="11"/>
        <v>2.0822872262540972</v>
      </c>
      <c r="E194" s="1">
        <f t="shared" si="10"/>
        <v>2.0483638228869214</v>
      </c>
      <c r="K194" s="1">
        <f t="shared" si="12"/>
        <v>384.42556345986083</v>
      </c>
    </row>
    <row r="195" spans="1:11" ht="15" x14ac:dyDescent="0.2">
      <c r="A195" s="21">
        <v>93</v>
      </c>
      <c r="B195" s="22">
        <v>279.45</v>
      </c>
      <c r="C195" s="23">
        <v>7.4030452525252493</v>
      </c>
      <c r="D195" s="1">
        <f t="shared" si="11"/>
        <v>2.0483638228869214</v>
      </c>
      <c r="E195" s="1">
        <f t="shared" ref="E195:E258" si="13">D195*(B195/B196)^$I$3</f>
        <v>2.0155864228300935</v>
      </c>
      <c r="K195" s="1">
        <f t="shared" si="12"/>
        <v>382.97475701889437</v>
      </c>
    </row>
    <row r="196" spans="1:11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14">E195</f>
        <v>2.0155864228300935</v>
      </c>
      <c r="E196" s="1">
        <f t="shared" si="13"/>
        <v>1.9839934709675426</v>
      </c>
      <c r="K196" s="1">
        <f t="shared" ref="K196:K259" si="15">1/(E195*B195/(K195*(B196)*E196))</f>
        <v>381.57190191879135</v>
      </c>
    </row>
    <row r="197" spans="1:11" ht="15" x14ac:dyDescent="0.2">
      <c r="A197" s="21">
        <v>95</v>
      </c>
      <c r="B197" s="22">
        <v>286.24</v>
      </c>
      <c r="C197" s="23">
        <v>7.1367147449494945</v>
      </c>
      <c r="D197" s="1">
        <f t="shared" si="14"/>
        <v>1.9839934709675426</v>
      </c>
      <c r="E197" s="1">
        <f t="shared" si="13"/>
        <v>1.9533476401322767</v>
      </c>
      <c r="K197" s="1">
        <f t="shared" si="15"/>
        <v>380.16705324545001</v>
      </c>
    </row>
    <row r="198" spans="1:11" ht="15" x14ac:dyDescent="0.2">
      <c r="A198" s="21">
        <v>96</v>
      </c>
      <c r="B198" s="22">
        <v>289.61</v>
      </c>
      <c r="C198" s="23">
        <v>6.9770293409090911</v>
      </c>
      <c r="D198" s="1">
        <f t="shared" si="14"/>
        <v>1.9533476401322767</v>
      </c>
      <c r="E198" s="1">
        <f t="shared" si="13"/>
        <v>1.9237835657999609</v>
      </c>
      <c r="K198" s="1">
        <f t="shared" si="15"/>
        <v>378.82128691798681</v>
      </c>
    </row>
    <row r="199" spans="1:11" ht="15" x14ac:dyDescent="0.2">
      <c r="A199" s="21">
        <v>97</v>
      </c>
      <c r="B199" s="22">
        <v>292.95</v>
      </c>
      <c r="C199" s="23">
        <v>6.9122943434343442</v>
      </c>
      <c r="D199" s="1">
        <f t="shared" si="14"/>
        <v>1.9237835657999609</v>
      </c>
      <c r="E199" s="1">
        <f t="shared" si="13"/>
        <v>1.8952497756529529</v>
      </c>
      <c r="K199" s="1">
        <f t="shared" si="15"/>
        <v>377.50661606668024</v>
      </c>
    </row>
    <row r="200" spans="1:11" ht="15" x14ac:dyDescent="0.2">
      <c r="A200" s="21">
        <v>98</v>
      </c>
      <c r="B200" s="22">
        <v>296.26</v>
      </c>
      <c r="C200" s="23">
        <v>6.7310348409090901</v>
      </c>
      <c r="D200" s="1">
        <f t="shared" si="14"/>
        <v>1.8952497756529529</v>
      </c>
      <c r="E200" s="1">
        <f t="shared" si="13"/>
        <v>1.8676979867843972</v>
      </c>
      <c r="K200" s="1">
        <f t="shared" si="15"/>
        <v>376.22208008189762</v>
      </c>
    </row>
    <row r="201" spans="1:11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14"/>
        <v>1.8676979867843972</v>
      </c>
      <c r="E201" s="1">
        <f t="shared" si="13"/>
        <v>1.8410020000000018</v>
      </c>
      <c r="K201" s="1">
        <f t="shared" si="15"/>
        <v>374.95029261166405</v>
      </c>
    </row>
    <row r="202" spans="1:11" ht="15" x14ac:dyDescent="0.2">
      <c r="A202" s="21">
        <v>100</v>
      </c>
      <c r="B202" s="22">
        <v>302.8</v>
      </c>
      <c r="C202" s="23">
        <v>6.5399135631313126</v>
      </c>
      <c r="D202" s="1">
        <f t="shared" si="14"/>
        <v>1.8410020000000018</v>
      </c>
      <c r="E202" s="1">
        <f t="shared" si="13"/>
        <v>1.8152040233044413</v>
      </c>
      <c r="K202" s="1">
        <f t="shared" si="15"/>
        <v>373.71964479433751</v>
      </c>
    </row>
    <row r="203" spans="1:11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14"/>
        <v>1.8152040233044413</v>
      </c>
      <c r="E203" s="1">
        <f t="shared" si="13"/>
        <v>1.7902637307886089</v>
      </c>
      <c r="K203" s="1">
        <f t="shared" si="15"/>
        <v>372.51659678950642</v>
      </c>
    </row>
    <row r="204" spans="1:11" ht="15" x14ac:dyDescent="0.2">
      <c r="A204" s="21">
        <v>102</v>
      </c>
      <c r="B204" s="22">
        <v>309.23</v>
      </c>
      <c r="C204" s="23">
        <v>6.3395456464646465</v>
      </c>
      <c r="D204" s="1">
        <f t="shared" si="14"/>
        <v>1.7902637307886089</v>
      </c>
      <c r="E204" s="1">
        <f t="shared" si="13"/>
        <v>1.7661431652147237</v>
      </c>
      <c r="K204" s="1">
        <f t="shared" si="15"/>
        <v>371.34034496633654</v>
      </c>
    </row>
    <row r="205" spans="1:11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14"/>
        <v>1.7661431652147237</v>
      </c>
      <c r="E205" s="1">
        <f t="shared" si="13"/>
        <v>1.7428065694124699</v>
      </c>
      <c r="K205" s="1">
        <f t="shared" si="15"/>
        <v>370.19012079211404</v>
      </c>
    </row>
    <row r="206" spans="1:11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14"/>
        <v>1.7428065694124699</v>
      </c>
      <c r="E206" s="1">
        <f t="shared" si="13"/>
        <v>1.7202202317682296</v>
      </c>
      <c r="K206" s="1">
        <f t="shared" si="15"/>
        <v>369.06518891069601</v>
      </c>
    </row>
    <row r="207" spans="1:11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14"/>
        <v>1.7202202317682296</v>
      </c>
      <c r="E207" s="1">
        <f t="shared" si="13"/>
        <v>1.6983523444606554</v>
      </c>
      <c r="K207" s="1">
        <f t="shared" si="15"/>
        <v>367.96484534907262</v>
      </c>
    </row>
    <row r="208" spans="1:11" ht="15" x14ac:dyDescent="0.2">
      <c r="A208" s="21">
        <v>106</v>
      </c>
      <c r="B208" s="22">
        <v>321.73</v>
      </c>
      <c r="C208" s="23">
        <v>5.9875153434343433</v>
      </c>
      <c r="D208" s="1">
        <f t="shared" si="14"/>
        <v>1.6983523444606554</v>
      </c>
      <c r="E208" s="1">
        <f t="shared" si="13"/>
        <v>1.6772415572706674</v>
      </c>
      <c r="K208" s="1">
        <f t="shared" si="15"/>
        <v>366.90344075423513</v>
      </c>
    </row>
    <row r="209" spans="1:11" ht="15" x14ac:dyDescent="0.2">
      <c r="A209" s="21">
        <v>107</v>
      </c>
      <c r="B209" s="22">
        <v>324.77</v>
      </c>
      <c r="C209" s="23">
        <v>5.9554562323232325</v>
      </c>
      <c r="D209" s="1">
        <f t="shared" si="14"/>
        <v>1.6772415572706674</v>
      </c>
      <c r="E209" s="1">
        <f t="shared" si="13"/>
        <v>1.6567206563293615</v>
      </c>
      <c r="K209" s="1">
        <f t="shared" si="15"/>
        <v>365.83883346653704</v>
      </c>
    </row>
    <row r="210" spans="1:11" ht="15" x14ac:dyDescent="0.2">
      <c r="A210" s="21">
        <v>108</v>
      </c>
      <c r="B210" s="22">
        <v>327.79</v>
      </c>
      <c r="C210" s="23">
        <v>5.8438673510101014</v>
      </c>
      <c r="D210" s="1">
        <f t="shared" si="14"/>
        <v>1.6567206563293615</v>
      </c>
      <c r="E210" s="1">
        <f t="shared" si="13"/>
        <v>1.6369646491880496</v>
      </c>
      <c r="K210" s="1">
        <f t="shared" si="15"/>
        <v>364.83761846876553</v>
      </c>
    </row>
    <row r="211" spans="1:11" ht="15" x14ac:dyDescent="0.2">
      <c r="A211" s="21">
        <v>109</v>
      </c>
      <c r="B211" s="22">
        <v>330.76</v>
      </c>
      <c r="C211" s="23">
        <v>5.8389352196969693</v>
      </c>
      <c r="D211" s="1">
        <f t="shared" si="14"/>
        <v>1.6369646491880496</v>
      </c>
      <c r="E211" s="1">
        <f t="shared" si="13"/>
        <v>1.6177466330161814</v>
      </c>
      <c r="K211" s="1">
        <f t="shared" si="15"/>
        <v>363.82128125457876</v>
      </c>
    </row>
    <row r="212" spans="1:11" ht="15" x14ac:dyDescent="0.2">
      <c r="A212" s="21">
        <v>110</v>
      </c>
      <c r="B212" s="22">
        <v>333.71</v>
      </c>
      <c r="C212" s="23">
        <v>5.7008360176767683</v>
      </c>
      <c r="D212" s="1">
        <f t="shared" si="14"/>
        <v>1.6177466330161814</v>
      </c>
      <c r="E212" s="1">
        <f t="shared" si="13"/>
        <v>1.5992363041187965</v>
      </c>
      <c r="K212" s="1">
        <f t="shared" si="15"/>
        <v>362.86616277299919</v>
      </c>
    </row>
    <row r="213" spans="1:11" ht="15" x14ac:dyDescent="0.2">
      <c r="A213" s="21">
        <v>111</v>
      </c>
      <c r="B213" s="22">
        <v>336.61</v>
      </c>
      <c r="C213" s="23">
        <v>5.6903552398989907</v>
      </c>
      <c r="D213" s="1">
        <f t="shared" si="14"/>
        <v>1.5992363041187965</v>
      </c>
      <c r="E213" s="1">
        <f t="shared" si="13"/>
        <v>1.5812177351258123</v>
      </c>
      <c r="K213" s="1">
        <f t="shared" si="15"/>
        <v>361.89559902931575</v>
      </c>
    </row>
    <row r="214" spans="1:11" ht="15" x14ac:dyDescent="0.2">
      <c r="A214" s="21">
        <v>112</v>
      </c>
      <c r="B214" s="22">
        <v>339.49</v>
      </c>
      <c r="C214" s="23">
        <v>5.5423916489898994</v>
      </c>
      <c r="D214" s="1">
        <f t="shared" si="14"/>
        <v>1.5812177351258123</v>
      </c>
      <c r="E214" s="1">
        <f t="shared" si="13"/>
        <v>1.5638555826354075</v>
      </c>
      <c r="K214" s="1">
        <f t="shared" si="15"/>
        <v>360.98424035130637</v>
      </c>
    </row>
    <row r="215" spans="1:11" ht="15" x14ac:dyDescent="0.2">
      <c r="A215" s="21">
        <v>113</v>
      </c>
      <c r="B215" s="22">
        <v>342.32</v>
      </c>
      <c r="C215" s="23">
        <v>5.5633531994949497</v>
      </c>
      <c r="D215" s="1">
        <f t="shared" si="14"/>
        <v>1.5638555826354075</v>
      </c>
      <c r="E215" s="1">
        <f t="shared" si="13"/>
        <v>1.5470035082787947</v>
      </c>
      <c r="K215" s="1">
        <f t="shared" si="15"/>
        <v>360.07103177030922</v>
      </c>
    </row>
    <row r="216" spans="1:11" ht="15" x14ac:dyDescent="0.2">
      <c r="A216" s="21">
        <v>114</v>
      </c>
      <c r="B216" s="22">
        <v>345.12</v>
      </c>
      <c r="C216" s="23">
        <v>5.4326520631313127</v>
      </c>
      <c r="D216" s="1">
        <f t="shared" si="14"/>
        <v>1.5470035082787947</v>
      </c>
      <c r="E216" s="1">
        <f t="shared" si="13"/>
        <v>1.5306425475330958</v>
      </c>
      <c r="K216" s="1">
        <f t="shared" si="15"/>
        <v>359.17700120785207</v>
      </c>
    </row>
    <row r="217" spans="1:11" ht="15" x14ac:dyDescent="0.2">
      <c r="A217" s="21">
        <v>115</v>
      </c>
      <c r="B217" s="22">
        <v>347.89</v>
      </c>
      <c r="C217" s="23">
        <v>5.4357347398989893</v>
      </c>
      <c r="D217" s="1">
        <f t="shared" si="14"/>
        <v>1.5306425475330958</v>
      </c>
      <c r="E217" s="1">
        <f t="shared" si="13"/>
        <v>1.5148696027426745</v>
      </c>
      <c r="K217" s="1">
        <f t="shared" si="15"/>
        <v>358.32887619158629</v>
      </c>
    </row>
    <row r="218" spans="1:11" ht="15" x14ac:dyDescent="0.2">
      <c r="A218" s="21">
        <v>116</v>
      </c>
      <c r="B218" s="22">
        <v>350.61</v>
      </c>
      <c r="C218" s="23">
        <v>5.3081163106060592</v>
      </c>
      <c r="D218" s="1">
        <f t="shared" si="14"/>
        <v>1.5148696027426745</v>
      </c>
      <c r="E218" s="1">
        <f t="shared" si="13"/>
        <v>1.4995485482726911</v>
      </c>
      <c r="K218" s="1">
        <f t="shared" si="15"/>
        <v>357.47809966219478</v>
      </c>
    </row>
    <row r="219" spans="1:11" ht="15" x14ac:dyDescent="0.2">
      <c r="A219" s="21">
        <v>117</v>
      </c>
      <c r="B219" s="22">
        <v>353.3</v>
      </c>
      <c r="C219" s="23">
        <v>5.2970195429292923</v>
      </c>
      <c r="D219" s="1">
        <f t="shared" si="14"/>
        <v>1.4995485482726911</v>
      </c>
      <c r="E219" s="1">
        <f t="shared" si="13"/>
        <v>1.484718780817301</v>
      </c>
      <c r="K219" s="1">
        <f t="shared" si="15"/>
        <v>356.65839483503754</v>
      </c>
    </row>
    <row r="220" spans="1:11" ht="15" x14ac:dyDescent="0.2">
      <c r="A220" s="21">
        <v>118</v>
      </c>
      <c r="B220" s="22">
        <v>355.95</v>
      </c>
      <c r="C220" s="23">
        <v>5.1946785353535354</v>
      </c>
      <c r="D220" s="1">
        <f t="shared" si="14"/>
        <v>1.484718780817301</v>
      </c>
      <c r="E220" s="1">
        <f t="shared" si="13"/>
        <v>1.4703621763673727</v>
      </c>
      <c r="K220" s="1">
        <f t="shared" si="15"/>
        <v>355.85898094832982</v>
      </c>
    </row>
    <row r="221" spans="1:11" ht="15" x14ac:dyDescent="0.2">
      <c r="A221" s="21">
        <v>119</v>
      </c>
      <c r="B221" s="22">
        <v>358.56</v>
      </c>
      <c r="C221" s="23">
        <v>5.1848153535353543</v>
      </c>
      <c r="D221" s="1">
        <f t="shared" si="14"/>
        <v>1.4703621763673727</v>
      </c>
      <c r="E221" s="1">
        <f t="shared" si="13"/>
        <v>1.4564615476600911</v>
      </c>
      <c r="K221" s="1">
        <f t="shared" si="15"/>
        <v>355.07939685507603</v>
      </c>
    </row>
    <row r="222" spans="1:11" ht="15" x14ac:dyDescent="0.2">
      <c r="A222" s="21">
        <v>120</v>
      </c>
      <c r="B222" s="22">
        <v>361.13</v>
      </c>
      <c r="C222" s="23">
        <v>5.0867933813131332</v>
      </c>
      <c r="D222" s="1">
        <f t="shared" si="14"/>
        <v>1.4564615476600911</v>
      </c>
      <c r="E222" s="1">
        <f t="shared" si="13"/>
        <v>1.4430005870118596</v>
      </c>
      <c r="K222" s="1">
        <f t="shared" si="15"/>
        <v>354.31920003719705</v>
      </c>
    </row>
    <row r="223" spans="1:11" ht="15" x14ac:dyDescent="0.2">
      <c r="A223" s="21">
        <v>121</v>
      </c>
      <c r="B223" s="22">
        <v>363.66</v>
      </c>
      <c r="C223" s="23">
        <v>5.1022048964646478</v>
      </c>
      <c r="D223" s="1">
        <f t="shared" si="14"/>
        <v>1.4430005870118596</v>
      </c>
      <c r="E223" s="1">
        <f t="shared" si="13"/>
        <v>1.4299118730803937</v>
      </c>
      <c r="K223" s="1">
        <f t="shared" si="15"/>
        <v>353.56512281143569</v>
      </c>
    </row>
    <row r="224" spans="1:11" ht="15" x14ac:dyDescent="0.2">
      <c r="A224" s="21">
        <v>122</v>
      </c>
      <c r="B224" s="22">
        <v>366.16</v>
      </c>
      <c r="C224" s="23">
        <v>4.9856913636363664</v>
      </c>
      <c r="D224" s="1">
        <f t="shared" si="14"/>
        <v>1.4299118730803937</v>
      </c>
      <c r="E224" s="1">
        <f t="shared" si="13"/>
        <v>1.4172853833989894</v>
      </c>
      <c r="K224" s="1">
        <f t="shared" si="15"/>
        <v>352.85219121028001</v>
      </c>
    </row>
    <row r="225" spans="1:11" ht="15" x14ac:dyDescent="0.2">
      <c r="A225" s="21">
        <v>123</v>
      </c>
      <c r="B225" s="22">
        <v>368.61</v>
      </c>
      <c r="C225" s="23">
        <v>4.9943216161616188</v>
      </c>
      <c r="D225" s="1">
        <f t="shared" si="14"/>
        <v>1.4172853833989894</v>
      </c>
      <c r="E225" s="1">
        <f t="shared" si="13"/>
        <v>1.405054374638308</v>
      </c>
      <c r="K225" s="1">
        <f t="shared" si="15"/>
        <v>352.14769947192951</v>
      </c>
    </row>
    <row r="226" spans="1:11" ht="15" x14ac:dyDescent="0.2">
      <c r="A226" s="21">
        <v>124</v>
      </c>
      <c r="B226" s="22">
        <v>371.02</v>
      </c>
      <c r="C226" s="23">
        <v>4.8926051515151538</v>
      </c>
      <c r="D226" s="1">
        <f t="shared" si="14"/>
        <v>1.405054374638308</v>
      </c>
      <c r="E226" s="1">
        <f t="shared" si="13"/>
        <v>1.3932055651893056</v>
      </c>
      <c r="K226" s="1">
        <f t="shared" si="15"/>
        <v>351.46099384267569</v>
      </c>
    </row>
    <row r="227" spans="1:11" ht="15" x14ac:dyDescent="0.2">
      <c r="A227" s="21">
        <v>125</v>
      </c>
      <c r="B227" s="22">
        <v>373.39</v>
      </c>
      <c r="C227" s="23">
        <v>4.908015505050507</v>
      </c>
      <c r="D227" s="1">
        <f t="shared" si="14"/>
        <v>1.3932055651893056</v>
      </c>
      <c r="E227" s="1">
        <f t="shared" si="13"/>
        <v>1.3817263230135042</v>
      </c>
      <c r="K227" s="1">
        <f t="shared" si="15"/>
        <v>350.79171292667667</v>
      </c>
    </row>
    <row r="228" spans="1:11" ht="15" x14ac:dyDescent="0.2">
      <c r="A228" s="21">
        <v>126</v>
      </c>
      <c r="B228" s="22">
        <v>375.72</v>
      </c>
      <c r="C228" s="23">
        <v>4.8038275732323257</v>
      </c>
      <c r="D228" s="1">
        <f t="shared" si="14"/>
        <v>1.3817263230135042</v>
      </c>
      <c r="E228" s="1">
        <f t="shared" si="13"/>
        <v>1.3706046288422953</v>
      </c>
      <c r="K228" s="1">
        <f t="shared" si="15"/>
        <v>350.13950945124373</v>
      </c>
    </row>
    <row r="229" spans="1:11" ht="15" x14ac:dyDescent="0.2">
      <c r="A229" s="21">
        <v>127</v>
      </c>
      <c r="B229" s="22">
        <v>378.01</v>
      </c>
      <c r="C229" s="23">
        <v>4.8383522222222251</v>
      </c>
      <c r="D229" s="1">
        <f t="shared" si="14"/>
        <v>1.3706046288422953</v>
      </c>
      <c r="E229" s="1">
        <f t="shared" si="13"/>
        <v>1.3598290418865739</v>
      </c>
      <c r="K229" s="1">
        <f t="shared" si="15"/>
        <v>349.50404965961536</v>
      </c>
    </row>
    <row r="230" spans="1:11" ht="15" x14ac:dyDescent="0.2">
      <c r="A230" s="21">
        <v>128</v>
      </c>
      <c r="B230" s="22">
        <v>380.26</v>
      </c>
      <c r="C230" s="23">
        <v>4.7372391414141442</v>
      </c>
      <c r="D230" s="1">
        <f t="shared" si="14"/>
        <v>1.3598290418865739</v>
      </c>
      <c r="E230" s="1">
        <f t="shared" si="13"/>
        <v>1.3493886678623848</v>
      </c>
      <c r="K230" s="1">
        <f t="shared" si="15"/>
        <v>348.88501273779917</v>
      </c>
    </row>
    <row r="231" spans="1:11" ht="15" x14ac:dyDescent="0.2">
      <c r="A231" s="21">
        <v>129</v>
      </c>
      <c r="B231" s="22">
        <v>382.47</v>
      </c>
      <c r="C231" s="23">
        <v>4.7631365151515173</v>
      </c>
      <c r="D231" s="1">
        <f t="shared" si="14"/>
        <v>1.3493886678623848</v>
      </c>
      <c r="E231" s="1">
        <f t="shared" si="13"/>
        <v>1.3393194396589438</v>
      </c>
      <c r="K231" s="1">
        <f t="shared" si="15"/>
        <v>348.29413346202057</v>
      </c>
    </row>
    <row r="232" spans="1:11" ht="15" x14ac:dyDescent="0.2">
      <c r="A232" s="21">
        <v>130</v>
      </c>
      <c r="B232" s="22">
        <v>384.63</v>
      </c>
      <c r="C232" s="23">
        <v>4.6583176262626287</v>
      </c>
      <c r="D232" s="1">
        <f t="shared" si="14"/>
        <v>1.3393194396589438</v>
      </c>
      <c r="E232" s="1">
        <f t="shared" si="13"/>
        <v>1.3295182553918323</v>
      </c>
      <c r="K232" s="1">
        <f t="shared" si="15"/>
        <v>347.69790261537287</v>
      </c>
    </row>
    <row r="233" spans="1:11" ht="15" x14ac:dyDescent="0.2">
      <c r="A233" s="21">
        <v>131</v>
      </c>
      <c r="B233" s="22">
        <v>386.76</v>
      </c>
      <c r="C233" s="23">
        <v>4.6731197474747503</v>
      </c>
      <c r="D233" s="1">
        <f t="shared" si="14"/>
        <v>1.3295182553918323</v>
      </c>
      <c r="E233" s="1">
        <f t="shared" si="13"/>
        <v>1.3200677638337677</v>
      </c>
      <c r="K233" s="1">
        <f t="shared" si="15"/>
        <v>347.1381849170026</v>
      </c>
    </row>
    <row r="234" spans="1:11" ht="15" x14ac:dyDescent="0.2">
      <c r="A234" s="21">
        <v>132</v>
      </c>
      <c r="B234" s="22">
        <v>388.84</v>
      </c>
      <c r="C234" s="23">
        <v>4.5948095454545479</v>
      </c>
      <c r="D234" s="1">
        <f t="shared" si="14"/>
        <v>1.3200677638337677</v>
      </c>
      <c r="E234" s="1">
        <f t="shared" si="13"/>
        <v>1.3109127290141513</v>
      </c>
      <c r="K234" s="1">
        <f t="shared" si="15"/>
        <v>346.58465148731239</v>
      </c>
    </row>
    <row r="235" spans="1:11" ht="15" x14ac:dyDescent="0.2">
      <c r="A235" s="21">
        <v>133</v>
      </c>
      <c r="B235" s="22">
        <v>390.88</v>
      </c>
      <c r="C235" s="23">
        <v>4.6200926262626281</v>
      </c>
      <c r="D235" s="1">
        <f t="shared" si="14"/>
        <v>1.3109127290141513</v>
      </c>
      <c r="E235" s="1">
        <f t="shared" si="13"/>
        <v>1.3020887168934734</v>
      </c>
      <c r="K235" s="1">
        <f t="shared" si="15"/>
        <v>346.05779506817066</v>
      </c>
    </row>
    <row r="236" spans="1:11" ht="15" x14ac:dyDescent="0.2">
      <c r="A236" s="21">
        <v>134</v>
      </c>
      <c r="B236" s="22">
        <v>392.87</v>
      </c>
      <c r="C236" s="23">
        <v>4.5165110606060628</v>
      </c>
      <c r="D236" s="1">
        <f t="shared" si="14"/>
        <v>1.3020887168934734</v>
      </c>
      <c r="E236" s="1">
        <f t="shared" si="13"/>
        <v>1.2934989401163852</v>
      </c>
      <c r="K236" s="1">
        <f t="shared" si="15"/>
        <v>345.52506325602457</v>
      </c>
    </row>
    <row r="237" spans="1:11" ht="15" x14ac:dyDescent="0.2">
      <c r="A237" s="21">
        <v>135</v>
      </c>
      <c r="B237" s="22">
        <v>394.83</v>
      </c>
      <c r="C237" s="23">
        <v>4.5498057575757604</v>
      </c>
      <c r="D237" s="1">
        <f t="shared" si="14"/>
        <v>1.2934989401163852</v>
      </c>
      <c r="E237" s="1">
        <f t="shared" si="13"/>
        <v>1.2852233379236575</v>
      </c>
      <c r="K237" s="1">
        <f t="shared" si="15"/>
        <v>345.02721934082024</v>
      </c>
    </row>
    <row r="238" spans="1:11" ht="15" x14ac:dyDescent="0.2">
      <c r="A238" s="21">
        <v>136</v>
      </c>
      <c r="B238" s="22">
        <v>396.74</v>
      </c>
      <c r="C238" s="23">
        <v>4.4641058585858602</v>
      </c>
      <c r="D238" s="1">
        <f t="shared" si="14"/>
        <v>1.2852233379236575</v>
      </c>
      <c r="E238" s="1">
        <f t="shared" si="13"/>
        <v>1.2772104880598718</v>
      </c>
      <c r="K238" s="1">
        <f t="shared" si="15"/>
        <v>344.53478536961882</v>
      </c>
    </row>
    <row r="239" spans="1:11" ht="15" x14ac:dyDescent="0.2">
      <c r="A239" s="21">
        <v>137</v>
      </c>
      <c r="B239" s="22">
        <v>398.61</v>
      </c>
      <c r="C239" s="23">
        <v>4.4721217171717189</v>
      </c>
      <c r="D239" s="1">
        <f t="shared" si="14"/>
        <v>1.2772104880598718</v>
      </c>
      <c r="E239" s="1">
        <f t="shared" si="13"/>
        <v>1.269495544595681</v>
      </c>
      <c r="K239" s="1">
        <f t="shared" si="15"/>
        <v>344.06776141125073</v>
      </c>
    </row>
    <row r="240" spans="1:11" ht="15" x14ac:dyDescent="0.2">
      <c r="A240" s="21">
        <v>138</v>
      </c>
      <c r="B240" s="22">
        <v>400.43</v>
      </c>
      <c r="C240" s="23">
        <v>4.3858112070707085</v>
      </c>
      <c r="D240" s="1">
        <f t="shared" si="14"/>
        <v>1.269495544595681</v>
      </c>
      <c r="E240" s="1">
        <f t="shared" si="13"/>
        <v>1.261987050318496</v>
      </c>
      <c r="K240" s="1">
        <f t="shared" si="15"/>
        <v>343.59443145613022</v>
      </c>
    </row>
    <row r="241" spans="1:11" ht="15" x14ac:dyDescent="0.2">
      <c r="A241" s="21">
        <v>139</v>
      </c>
      <c r="B241" s="22">
        <v>402.22</v>
      </c>
      <c r="C241" s="23">
        <v>4.4147865656565672</v>
      </c>
      <c r="D241" s="1">
        <f t="shared" si="14"/>
        <v>1.261987050318496</v>
      </c>
      <c r="E241" s="1">
        <f t="shared" si="13"/>
        <v>1.254762540965344</v>
      </c>
      <c r="K241" s="1">
        <f t="shared" si="15"/>
        <v>343.15459429969485</v>
      </c>
    </row>
    <row r="242" spans="1:11" ht="15" x14ac:dyDescent="0.2">
      <c r="A242" s="21">
        <v>140</v>
      </c>
      <c r="B242" s="22">
        <v>403.96</v>
      </c>
      <c r="C242" s="23">
        <v>4.2908668686868685</v>
      </c>
      <c r="D242" s="1">
        <f t="shared" si="14"/>
        <v>1.254762540965344</v>
      </c>
      <c r="E242" s="1">
        <f t="shared" si="13"/>
        <v>1.2477737953038965</v>
      </c>
      <c r="K242" s="1">
        <f t="shared" si="15"/>
        <v>342.7195156078007</v>
      </c>
    </row>
    <row r="243" spans="1:11" ht="15" x14ac:dyDescent="0.2">
      <c r="A243" s="21">
        <v>141</v>
      </c>
      <c r="B243" s="22">
        <v>405.66</v>
      </c>
      <c r="C243" s="23">
        <v>4.3593004545454557</v>
      </c>
      <c r="D243" s="1">
        <f t="shared" si="14"/>
        <v>1.2477737953038965</v>
      </c>
      <c r="E243" s="1">
        <f t="shared" si="13"/>
        <v>1.2410555520275039</v>
      </c>
      <c r="K243" s="1">
        <f t="shared" si="15"/>
        <v>342.30876467138006</v>
      </c>
    </row>
    <row r="244" spans="1:11" ht="15" x14ac:dyDescent="0.2">
      <c r="A244" s="21">
        <v>142</v>
      </c>
      <c r="B244" s="22">
        <v>407.31</v>
      </c>
      <c r="C244" s="23">
        <v>4.2686708080808069</v>
      </c>
      <c r="D244" s="1">
        <f t="shared" si="14"/>
        <v>1.2410555520275039</v>
      </c>
      <c r="E244" s="1">
        <f t="shared" si="13"/>
        <v>1.2345610192634571</v>
      </c>
      <c r="K244" s="1">
        <f t="shared" si="15"/>
        <v>341.90247451252043</v>
      </c>
    </row>
    <row r="245" spans="1:11" ht="15" x14ac:dyDescent="0.2">
      <c r="A245" s="21">
        <v>143</v>
      </c>
      <c r="B245" s="22">
        <v>408.92</v>
      </c>
      <c r="C245" s="23">
        <v>4.3149118181818196</v>
      </c>
      <c r="D245" s="1">
        <f t="shared" si="14"/>
        <v>1.2345610192634571</v>
      </c>
      <c r="E245" s="1">
        <f t="shared" si="13"/>
        <v>1.2282849622769691</v>
      </c>
      <c r="K245" s="1">
        <f t="shared" si="15"/>
        <v>341.5089565089466</v>
      </c>
    </row>
    <row r="246" spans="1:11" ht="15" x14ac:dyDescent="0.2">
      <c r="A246" s="21">
        <v>144</v>
      </c>
      <c r="B246" s="22">
        <v>410.49</v>
      </c>
      <c r="C246" s="23">
        <v>4.2051638383838359</v>
      </c>
      <c r="D246" s="1">
        <f t="shared" si="14"/>
        <v>1.2282849622769691</v>
      </c>
      <c r="E246" s="1">
        <f t="shared" si="13"/>
        <v>1.2222223819163647</v>
      </c>
      <c r="K246" s="1">
        <f t="shared" si="15"/>
        <v>341.12804493645416</v>
      </c>
    </row>
    <row r="247" spans="1:11" ht="15" x14ac:dyDescent="0.2">
      <c r="A247" s="21">
        <v>145</v>
      </c>
      <c r="B247" s="22">
        <v>412.02</v>
      </c>
      <c r="C247" s="23">
        <v>4.2427782323232321</v>
      </c>
      <c r="D247" s="1">
        <f t="shared" si="14"/>
        <v>1.2222223819163647</v>
      </c>
      <c r="E247" s="1">
        <f t="shared" si="13"/>
        <v>1.2164076283575587</v>
      </c>
      <c r="K247" s="1">
        <f t="shared" si="15"/>
        <v>340.77054113510292</v>
      </c>
    </row>
    <row r="248" spans="1:11" ht="15" x14ac:dyDescent="0.2">
      <c r="A248" s="21">
        <v>146</v>
      </c>
      <c r="B248" s="22">
        <v>413.5</v>
      </c>
      <c r="C248" s="23">
        <v>4.1367259595959567</v>
      </c>
      <c r="D248" s="1">
        <f t="shared" si="14"/>
        <v>1.2164076283575587</v>
      </c>
      <c r="E248" s="1">
        <f t="shared" si="13"/>
        <v>1.21079638610856</v>
      </c>
      <c r="K248" s="1">
        <f t="shared" si="15"/>
        <v>340.41700074257409</v>
      </c>
    </row>
    <row r="249" spans="1:11" ht="15" x14ac:dyDescent="0.2">
      <c r="A249" s="21">
        <v>147</v>
      </c>
      <c r="B249" s="22">
        <v>414.94</v>
      </c>
      <c r="C249" s="23">
        <v>4.1854411111111105</v>
      </c>
      <c r="D249" s="1">
        <f t="shared" si="14"/>
        <v>1.21079638610856</v>
      </c>
      <c r="E249" s="1">
        <f t="shared" si="13"/>
        <v>1.2054228476716999</v>
      </c>
      <c r="K249" s="1">
        <f t="shared" si="15"/>
        <v>340.08645297764684</v>
      </c>
    </row>
    <row r="250" spans="1:11" ht="15" x14ac:dyDescent="0.2">
      <c r="A250" s="21">
        <v>148</v>
      </c>
      <c r="B250" s="22">
        <v>416.33</v>
      </c>
      <c r="C250" s="23">
        <v>4.0676765151515113</v>
      </c>
      <c r="D250" s="1">
        <f t="shared" si="14"/>
        <v>1.2054228476716999</v>
      </c>
      <c r="E250" s="1">
        <f t="shared" si="13"/>
        <v>1.2002055893907284</v>
      </c>
      <c r="K250" s="1">
        <f t="shared" si="15"/>
        <v>339.74882432064157</v>
      </c>
    </row>
    <row r="251" spans="1:11" ht="15" x14ac:dyDescent="0.2">
      <c r="A251" s="21">
        <v>149</v>
      </c>
      <c r="B251" s="22">
        <v>417.69</v>
      </c>
      <c r="C251" s="23">
        <v>4.1330324217171688</v>
      </c>
      <c r="D251" s="1">
        <f t="shared" si="14"/>
        <v>1.2002055893907284</v>
      </c>
      <c r="E251" s="1">
        <f t="shared" si="13"/>
        <v>1.1952174302100966</v>
      </c>
      <c r="K251" s="1">
        <f t="shared" si="15"/>
        <v>339.44202288602708</v>
      </c>
    </row>
    <row r="252" spans="1:11" ht="15" x14ac:dyDescent="0.2">
      <c r="A252" s="21">
        <v>150</v>
      </c>
      <c r="B252" s="22">
        <v>419</v>
      </c>
      <c r="C252" s="23">
        <v>4.0232861111111076</v>
      </c>
      <c r="D252" s="1">
        <f t="shared" si="14"/>
        <v>1.1952174302100966</v>
      </c>
      <c r="E252" s="1">
        <f t="shared" si="13"/>
        <v>1.1904538222990864</v>
      </c>
      <c r="K252" s="1">
        <f t="shared" si="15"/>
        <v>339.14950524757876</v>
      </c>
    </row>
    <row r="253" spans="1:11" ht="15" x14ac:dyDescent="0.2">
      <c r="A253" s="21">
        <v>151</v>
      </c>
      <c r="B253" s="22">
        <v>420.26</v>
      </c>
      <c r="C253" s="23">
        <v>4.0880206565656527</v>
      </c>
      <c r="D253" s="1">
        <f t="shared" si="14"/>
        <v>1.1904538222990864</v>
      </c>
      <c r="E253" s="1">
        <f t="shared" si="13"/>
        <v>1.1858356223879887</v>
      </c>
      <c r="K253" s="1">
        <f t="shared" si="15"/>
        <v>338.84974227001817</v>
      </c>
    </row>
    <row r="254" spans="1:11" ht="15" x14ac:dyDescent="0.2">
      <c r="A254" s="21">
        <v>152</v>
      </c>
      <c r="B254" s="22">
        <v>421.49</v>
      </c>
      <c r="C254" s="23">
        <v>3.967185555555552</v>
      </c>
      <c r="D254" s="1">
        <f t="shared" si="14"/>
        <v>1.1858356223879887</v>
      </c>
      <c r="E254" s="1">
        <f t="shared" si="13"/>
        <v>1.181434570478255</v>
      </c>
      <c r="K254" s="1">
        <f t="shared" si="15"/>
        <v>338.58020310998091</v>
      </c>
    </row>
    <row r="255" spans="1:11" ht="15" x14ac:dyDescent="0.2">
      <c r="A255" s="21">
        <v>153</v>
      </c>
      <c r="B255" s="22">
        <v>422.67</v>
      </c>
      <c r="C255" s="23">
        <v>4.0214360606060566</v>
      </c>
      <c r="D255" s="1">
        <f t="shared" si="14"/>
        <v>1.181434570478255</v>
      </c>
      <c r="E255" s="1">
        <f t="shared" si="13"/>
        <v>1.1772467545553476</v>
      </c>
      <c r="K255" s="1">
        <f t="shared" si="15"/>
        <v>338.32456866130582</v>
      </c>
    </row>
    <row r="256" spans="1:11" ht="15" x14ac:dyDescent="0.2">
      <c r="A256" s="21">
        <v>154</v>
      </c>
      <c r="B256" s="22">
        <v>423.8</v>
      </c>
      <c r="C256" s="23">
        <v>3.8870432323232285</v>
      </c>
      <c r="D256" s="1">
        <f t="shared" si="14"/>
        <v>1.1772467545553476</v>
      </c>
      <c r="E256" s="1">
        <f t="shared" si="13"/>
        <v>1.1731950344460371</v>
      </c>
      <c r="K256" s="1">
        <f t="shared" si="15"/>
        <v>338.06155099085743</v>
      </c>
    </row>
    <row r="257" spans="1:11" ht="15" x14ac:dyDescent="0.2">
      <c r="A257" s="21">
        <v>155</v>
      </c>
      <c r="B257" s="22">
        <v>424.9</v>
      </c>
      <c r="C257" s="23">
        <v>3.9597847979797947</v>
      </c>
      <c r="D257" s="1">
        <f t="shared" si="14"/>
        <v>1.1731950344460371</v>
      </c>
      <c r="E257" s="1">
        <f t="shared" si="13"/>
        <v>1.1693502167151013</v>
      </c>
      <c r="K257" s="1">
        <f t="shared" si="15"/>
        <v>337.82823380147335</v>
      </c>
    </row>
    <row r="258" spans="1:11" ht="15" x14ac:dyDescent="0.2">
      <c r="A258" s="21">
        <v>156</v>
      </c>
      <c r="B258" s="22">
        <v>425.95</v>
      </c>
      <c r="C258" s="23">
        <v>3.8377269696969654</v>
      </c>
      <c r="D258" s="1">
        <f t="shared" si="14"/>
        <v>1.1693502167151013</v>
      </c>
      <c r="E258" s="1">
        <f t="shared" si="13"/>
        <v>1.1656726480537898</v>
      </c>
      <c r="K258" s="1">
        <f t="shared" si="15"/>
        <v>337.59798029268222</v>
      </c>
    </row>
    <row r="259" spans="1:11" ht="15" x14ac:dyDescent="0.2">
      <c r="A259" s="21">
        <v>157</v>
      </c>
      <c r="B259" s="22">
        <v>426.96</v>
      </c>
      <c r="C259" s="23">
        <v>3.9092355050505012</v>
      </c>
      <c r="D259" s="1">
        <f t="shared" si="14"/>
        <v>1.1656726480537898</v>
      </c>
      <c r="E259" s="1">
        <f t="shared" ref="E259:E282" si="16">D259*(B259/B260)^$I$3</f>
        <v>1.1621958775446641</v>
      </c>
      <c r="K259" s="1">
        <f t="shared" si="15"/>
        <v>337.38916505245112</v>
      </c>
    </row>
    <row r="260" spans="1:11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17">E259</f>
        <v>1.1621958775446641</v>
      </c>
      <c r="E260" s="1">
        <f t="shared" si="16"/>
        <v>1.1588809832830569</v>
      </c>
      <c r="K260" s="1">
        <f t="shared" ref="K260:K281" si="18">1/(E259*B259/(K259*(B260)*E260))</f>
        <v>337.1832810285959</v>
      </c>
    </row>
    <row r="261" spans="1:11" ht="15" x14ac:dyDescent="0.2">
      <c r="A261" s="21">
        <v>159</v>
      </c>
      <c r="B261" s="22">
        <v>428.84</v>
      </c>
      <c r="C261" s="23">
        <v>3.8247784848484803</v>
      </c>
      <c r="D261" s="1">
        <f t="shared" si="17"/>
        <v>1.1588809832830569</v>
      </c>
      <c r="E261" s="1">
        <f t="shared" si="16"/>
        <v>1.1557256826489997</v>
      </c>
      <c r="K261" s="1">
        <f t="shared" si="18"/>
        <v>336.98817587082453</v>
      </c>
    </row>
    <row r="262" spans="1:11" ht="15" x14ac:dyDescent="0.2">
      <c r="A262" s="21">
        <v>160</v>
      </c>
      <c r="B262" s="22">
        <v>429.72</v>
      </c>
      <c r="C262" s="23">
        <v>3.7255348989898933</v>
      </c>
      <c r="D262" s="1">
        <f t="shared" si="17"/>
        <v>1.1557256826489997</v>
      </c>
      <c r="E262" s="1">
        <f t="shared" si="16"/>
        <v>1.1527634260097313</v>
      </c>
      <c r="K262" s="1">
        <f t="shared" si="18"/>
        <v>336.81418004157382</v>
      </c>
    </row>
    <row r="263" spans="1:11" ht="15" x14ac:dyDescent="0.2">
      <c r="A263" s="21">
        <v>161</v>
      </c>
      <c r="B263" s="22">
        <v>430.55</v>
      </c>
      <c r="C263" s="23">
        <v>3.7668330303030255</v>
      </c>
      <c r="D263" s="1">
        <f t="shared" si="17"/>
        <v>1.1527634260097313</v>
      </c>
      <c r="E263" s="1">
        <f t="shared" si="16"/>
        <v>1.149920804498803</v>
      </c>
      <c r="K263" s="1">
        <f t="shared" si="18"/>
        <v>336.63257257537236</v>
      </c>
    </row>
    <row r="264" spans="1:11" ht="15" x14ac:dyDescent="0.2">
      <c r="A264" s="21">
        <v>162</v>
      </c>
      <c r="B264" s="22">
        <v>431.35</v>
      </c>
      <c r="C264" s="23">
        <v>3.6342961616161551</v>
      </c>
      <c r="D264" s="1">
        <f t="shared" si="17"/>
        <v>1.149920804498803</v>
      </c>
      <c r="E264" s="1">
        <f t="shared" si="16"/>
        <v>1.1472669804529578</v>
      </c>
      <c r="K264" s="1">
        <f t="shared" si="18"/>
        <v>336.47973072346093</v>
      </c>
    </row>
    <row r="265" spans="1:11" ht="15" x14ac:dyDescent="0.2">
      <c r="A265" s="21">
        <v>163</v>
      </c>
      <c r="B265" s="22">
        <v>432.1</v>
      </c>
      <c r="C265" s="23">
        <v>3.7193688888888836</v>
      </c>
      <c r="D265" s="1">
        <f t="shared" si="17"/>
        <v>1.1472669804529578</v>
      </c>
      <c r="E265" s="1">
        <f t="shared" si="16"/>
        <v>1.1447997428981112</v>
      </c>
      <c r="K265" s="1">
        <f t="shared" si="18"/>
        <v>336.33990767105462</v>
      </c>
    </row>
    <row r="266" spans="1:11" ht="15" x14ac:dyDescent="0.2">
      <c r="A266" s="21">
        <v>164</v>
      </c>
      <c r="B266" s="22">
        <v>432.8</v>
      </c>
      <c r="C266" s="23">
        <v>3.5812767171717104</v>
      </c>
      <c r="D266" s="1">
        <f t="shared" si="17"/>
        <v>1.1447997428981112</v>
      </c>
      <c r="E266" s="1">
        <f t="shared" si="16"/>
        <v>1.1424469369554708</v>
      </c>
      <c r="K266" s="1">
        <f t="shared" si="18"/>
        <v>336.19240719555961</v>
      </c>
    </row>
    <row r="267" spans="1:11" ht="15" x14ac:dyDescent="0.2">
      <c r="A267" s="21">
        <v>165</v>
      </c>
      <c r="B267" s="22">
        <v>433.47</v>
      </c>
      <c r="C267" s="23">
        <v>3.6546393434343374</v>
      </c>
      <c r="D267" s="1">
        <f t="shared" si="17"/>
        <v>1.1424469369554708</v>
      </c>
      <c r="E267" s="1">
        <f t="shared" si="16"/>
        <v>1.1402772494206699</v>
      </c>
      <c r="K267" s="1">
        <f t="shared" si="18"/>
        <v>336.07338193232812</v>
      </c>
    </row>
    <row r="268" spans="1:11" ht="15" x14ac:dyDescent="0.2">
      <c r="A268" s="21">
        <v>166</v>
      </c>
      <c r="B268" s="22">
        <v>434.09</v>
      </c>
      <c r="C268" s="23">
        <v>3.4968058030302989</v>
      </c>
      <c r="D268" s="1">
        <f t="shared" si="17"/>
        <v>1.1402772494206699</v>
      </c>
      <c r="E268" s="1">
        <f t="shared" si="16"/>
        <v>1.1382888974145378</v>
      </c>
      <c r="K268" s="1">
        <f t="shared" si="18"/>
        <v>335.96720952050254</v>
      </c>
    </row>
    <row r="269" spans="1:11" ht="15" x14ac:dyDescent="0.2">
      <c r="A269" s="21">
        <v>167</v>
      </c>
      <c r="B269" s="22">
        <v>434.66</v>
      </c>
      <c r="C269" s="23">
        <v>3.5769605555555493</v>
      </c>
      <c r="D269" s="1">
        <f t="shared" si="17"/>
        <v>1.1382888974145378</v>
      </c>
      <c r="E269" s="1">
        <f t="shared" si="16"/>
        <v>1.1364107915638721</v>
      </c>
      <c r="K269" s="1">
        <f t="shared" si="18"/>
        <v>335.85331242361895</v>
      </c>
    </row>
    <row r="270" spans="1:11" ht="15" x14ac:dyDescent="0.2">
      <c r="A270" s="21">
        <v>168</v>
      </c>
      <c r="B270" s="22">
        <v>435.2</v>
      </c>
      <c r="C270" s="23">
        <v>3.4185024747474722</v>
      </c>
      <c r="D270" s="1">
        <f t="shared" si="17"/>
        <v>1.1364107915638721</v>
      </c>
      <c r="E270" s="1">
        <f t="shared" si="16"/>
        <v>1.1347112771222387</v>
      </c>
      <c r="K270" s="1">
        <f t="shared" si="18"/>
        <v>335.76766369780159</v>
      </c>
    </row>
    <row r="271" spans="1:11" ht="15" x14ac:dyDescent="0.2">
      <c r="A271" s="21">
        <v>169</v>
      </c>
      <c r="B271" s="22">
        <v>435.69</v>
      </c>
      <c r="C271" s="23">
        <v>3.4733789898989857</v>
      </c>
      <c r="D271" s="1">
        <f t="shared" si="17"/>
        <v>1.1347112771222387</v>
      </c>
      <c r="E271" s="1">
        <f t="shared" si="16"/>
        <v>1.1331544168110108</v>
      </c>
      <c r="K271" s="1">
        <f t="shared" si="18"/>
        <v>335.68450821939439</v>
      </c>
    </row>
    <row r="272" spans="1:11" ht="15" x14ac:dyDescent="0.2">
      <c r="A272" s="21">
        <v>170</v>
      </c>
      <c r="B272" s="22">
        <v>436.14</v>
      </c>
      <c r="C272" s="23">
        <v>3.3099878282828263</v>
      </c>
      <c r="D272" s="1">
        <f t="shared" si="17"/>
        <v>1.1331544168110108</v>
      </c>
      <c r="E272" s="1">
        <f t="shared" si="16"/>
        <v>1.1317736796766094</v>
      </c>
      <c r="K272" s="1">
        <f t="shared" si="18"/>
        <v>335.62176747955363</v>
      </c>
    </row>
    <row r="273" spans="1:11" ht="15" x14ac:dyDescent="0.2">
      <c r="A273" s="21">
        <v>171</v>
      </c>
      <c r="B273" s="22">
        <v>436.54</v>
      </c>
      <c r="C273" s="23">
        <v>3.400620909090907</v>
      </c>
      <c r="D273" s="1">
        <f t="shared" si="17"/>
        <v>1.1317736796766094</v>
      </c>
      <c r="E273" s="1">
        <f t="shared" si="16"/>
        <v>1.1304991197208214</v>
      </c>
      <c r="K273" s="1">
        <f t="shared" si="18"/>
        <v>335.5512675582562</v>
      </c>
    </row>
    <row r="274" spans="1:11" ht="15" x14ac:dyDescent="0.2">
      <c r="A274" s="21">
        <v>172</v>
      </c>
      <c r="B274" s="22">
        <v>436.91</v>
      </c>
      <c r="C274" s="23">
        <v>3.2618992929292925</v>
      </c>
      <c r="D274" s="1">
        <f t="shared" si="17"/>
        <v>1.1304991197208214</v>
      </c>
      <c r="E274" s="1">
        <f t="shared" si="16"/>
        <v>1.1293988239652244</v>
      </c>
      <c r="K274" s="1">
        <f t="shared" si="18"/>
        <v>335.50880891949606</v>
      </c>
    </row>
    <row r="275" spans="1:11" ht="15" x14ac:dyDescent="0.2">
      <c r="A275" s="21">
        <v>173</v>
      </c>
      <c r="B275" s="22">
        <v>437.23</v>
      </c>
      <c r="C275" s="23">
        <v>3.3013580303030285</v>
      </c>
      <c r="D275" s="1">
        <f t="shared" si="17"/>
        <v>1.1293988239652244</v>
      </c>
      <c r="E275" s="1">
        <f t="shared" si="16"/>
        <v>1.128437603187175</v>
      </c>
      <c r="K275" s="1">
        <f t="shared" si="18"/>
        <v>335.46878348538763</v>
      </c>
    </row>
    <row r="276" spans="1:11" ht="15" x14ac:dyDescent="0.2">
      <c r="A276" s="21">
        <v>174</v>
      </c>
      <c r="B276" s="22">
        <v>437.51</v>
      </c>
      <c r="C276" s="23">
        <v>3.1250355555555536</v>
      </c>
      <c r="D276" s="1">
        <f t="shared" si="17"/>
        <v>1.128437603187175</v>
      </c>
      <c r="E276" s="1">
        <f t="shared" si="16"/>
        <v>1.1276491005759592</v>
      </c>
      <c r="K276" s="1">
        <f t="shared" si="18"/>
        <v>335.44905512893723</v>
      </c>
    </row>
    <row r="277" spans="1:11" ht="15" x14ac:dyDescent="0.2">
      <c r="A277" s="21">
        <v>175</v>
      </c>
      <c r="B277" s="22">
        <v>437.74</v>
      </c>
      <c r="C277" s="23">
        <v>3.1860673737373735</v>
      </c>
      <c r="D277" s="1">
        <f t="shared" si="17"/>
        <v>1.1276491005759592</v>
      </c>
      <c r="E277" s="1">
        <f t="shared" si="16"/>
        <v>1.1269984565767155</v>
      </c>
      <c r="K277" s="1">
        <f t="shared" si="18"/>
        <v>335.43174843890631</v>
      </c>
    </row>
    <row r="278" spans="1:11" x14ac:dyDescent="0.15">
      <c r="A278" s="21">
        <v>176</v>
      </c>
      <c r="B278" s="22">
        <v>437.93</v>
      </c>
      <c r="C278" s="24">
        <v>2.9640749746192911</v>
      </c>
      <c r="D278" s="1">
        <f t="shared" si="17"/>
        <v>1.1269984565767155</v>
      </c>
      <c r="E278" s="1">
        <f t="shared" si="16"/>
        <v>1.1264852546760333</v>
      </c>
      <c r="K278" s="1">
        <f t="shared" si="18"/>
        <v>335.42452975021047</v>
      </c>
    </row>
    <row r="279" spans="1:11" x14ac:dyDescent="0.15">
      <c r="A279" s="21">
        <v>177</v>
      </c>
      <c r="B279" s="22">
        <v>438.08</v>
      </c>
      <c r="C279" s="24">
        <v>3.1419999999999999</v>
      </c>
      <c r="D279" s="1">
        <f t="shared" si="17"/>
        <v>1.1264852546760333</v>
      </c>
      <c r="E279" s="1">
        <f t="shared" si="16"/>
        <v>1.1261091667550451</v>
      </c>
      <c r="K279" s="1">
        <f t="shared" si="18"/>
        <v>335.4273964681737</v>
      </c>
    </row>
    <row r="280" spans="1:11" x14ac:dyDescent="0.15">
      <c r="A280" s="21">
        <v>178</v>
      </c>
      <c r="B280" s="22">
        <v>438.19</v>
      </c>
      <c r="C280" s="24">
        <v>3.0659999999999998</v>
      </c>
      <c r="D280" s="1">
        <f t="shared" si="17"/>
        <v>1.1261091667550451</v>
      </c>
      <c r="E280" s="1">
        <f t="shared" si="16"/>
        <v>1.1259041205908875</v>
      </c>
      <c r="K280" s="1">
        <f t="shared" si="18"/>
        <v>335.45052963245661</v>
      </c>
    </row>
    <row r="281" spans="1:11" x14ac:dyDescent="0.15">
      <c r="A281" s="21">
        <v>179</v>
      </c>
      <c r="B281" s="22">
        <v>438.25</v>
      </c>
      <c r="C281" s="24">
        <v>2.988</v>
      </c>
      <c r="D281" s="1">
        <f t="shared" si="17"/>
        <v>1.1259041205908875</v>
      </c>
      <c r="E281" s="1">
        <f t="shared" si="16"/>
        <v>1.1258016220351006</v>
      </c>
      <c r="K281" s="1">
        <f t="shared" si="18"/>
        <v>335.46591935600827</v>
      </c>
    </row>
    <row r="282" spans="1:11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17"/>
        <v>1.1258016220351006</v>
      </c>
      <c r="E282" s="1" t="e">
        <f t="shared" si="16"/>
        <v>#DIV/0!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2"/>
  <sheetViews>
    <sheetView workbookViewId="0">
      <selection activeCell="F5" sqref="F5"/>
    </sheetView>
  </sheetViews>
  <sheetFormatPr baseColWidth="10" defaultColWidth="8.83203125" defaultRowHeight="13" x14ac:dyDescent="0.15"/>
  <cols>
    <col min="1" max="3" width="8.83203125" style="28"/>
    <col min="4" max="4" width="0" style="1" hidden="1" customWidth="1"/>
    <col min="5" max="5" width="8.83203125" style="17"/>
    <col min="6" max="6" width="8.83203125" style="1"/>
    <col min="7" max="8" width="10.5" style="1" bestFit="1" customWidth="1"/>
    <col min="9" max="259" width="8.83203125" style="1"/>
    <col min="260" max="260" width="0" style="1" hidden="1" customWidth="1"/>
    <col min="261" max="262" width="8.83203125" style="1"/>
    <col min="263" max="264" width="10.5" style="1" bestFit="1" customWidth="1"/>
    <col min="265" max="515" width="8.83203125" style="1"/>
    <col min="516" max="516" width="0" style="1" hidden="1" customWidth="1"/>
    <col min="517" max="518" width="8.83203125" style="1"/>
    <col min="519" max="520" width="10.5" style="1" bestFit="1" customWidth="1"/>
    <col min="521" max="771" width="8.83203125" style="1"/>
    <col min="772" max="772" width="0" style="1" hidden="1" customWidth="1"/>
    <col min="773" max="774" width="8.83203125" style="1"/>
    <col min="775" max="776" width="10.5" style="1" bestFit="1" customWidth="1"/>
    <col min="777" max="1027" width="8.83203125" style="1"/>
    <col min="1028" max="1028" width="0" style="1" hidden="1" customWidth="1"/>
    <col min="1029" max="1030" width="8.83203125" style="1"/>
    <col min="1031" max="1032" width="10.5" style="1" bestFit="1" customWidth="1"/>
    <col min="1033" max="1283" width="8.83203125" style="1"/>
    <col min="1284" max="1284" width="0" style="1" hidden="1" customWidth="1"/>
    <col min="1285" max="1286" width="8.83203125" style="1"/>
    <col min="1287" max="1288" width="10.5" style="1" bestFit="1" customWidth="1"/>
    <col min="1289" max="1539" width="8.83203125" style="1"/>
    <col min="1540" max="1540" width="0" style="1" hidden="1" customWidth="1"/>
    <col min="1541" max="1542" width="8.83203125" style="1"/>
    <col min="1543" max="1544" width="10.5" style="1" bestFit="1" customWidth="1"/>
    <col min="1545" max="1795" width="8.83203125" style="1"/>
    <col min="1796" max="1796" width="0" style="1" hidden="1" customWidth="1"/>
    <col min="1797" max="1798" width="8.83203125" style="1"/>
    <col min="1799" max="1800" width="10.5" style="1" bestFit="1" customWidth="1"/>
    <col min="1801" max="2051" width="8.83203125" style="1"/>
    <col min="2052" max="2052" width="0" style="1" hidden="1" customWidth="1"/>
    <col min="2053" max="2054" width="8.83203125" style="1"/>
    <col min="2055" max="2056" width="10.5" style="1" bestFit="1" customWidth="1"/>
    <col min="2057" max="2307" width="8.83203125" style="1"/>
    <col min="2308" max="2308" width="0" style="1" hidden="1" customWidth="1"/>
    <col min="2309" max="2310" width="8.83203125" style="1"/>
    <col min="2311" max="2312" width="10.5" style="1" bestFit="1" customWidth="1"/>
    <col min="2313" max="2563" width="8.83203125" style="1"/>
    <col min="2564" max="2564" width="0" style="1" hidden="1" customWidth="1"/>
    <col min="2565" max="2566" width="8.83203125" style="1"/>
    <col min="2567" max="2568" width="10.5" style="1" bestFit="1" customWidth="1"/>
    <col min="2569" max="2819" width="8.83203125" style="1"/>
    <col min="2820" max="2820" width="0" style="1" hidden="1" customWidth="1"/>
    <col min="2821" max="2822" width="8.83203125" style="1"/>
    <col min="2823" max="2824" width="10.5" style="1" bestFit="1" customWidth="1"/>
    <col min="2825" max="3075" width="8.83203125" style="1"/>
    <col min="3076" max="3076" width="0" style="1" hidden="1" customWidth="1"/>
    <col min="3077" max="3078" width="8.83203125" style="1"/>
    <col min="3079" max="3080" width="10.5" style="1" bestFit="1" customWidth="1"/>
    <col min="3081" max="3331" width="8.83203125" style="1"/>
    <col min="3332" max="3332" width="0" style="1" hidden="1" customWidth="1"/>
    <col min="3333" max="3334" width="8.83203125" style="1"/>
    <col min="3335" max="3336" width="10.5" style="1" bestFit="1" customWidth="1"/>
    <col min="3337" max="3587" width="8.83203125" style="1"/>
    <col min="3588" max="3588" width="0" style="1" hidden="1" customWidth="1"/>
    <col min="3589" max="3590" width="8.83203125" style="1"/>
    <col min="3591" max="3592" width="10.5" style="1" bestFit="1" customWidth="1"/>
    <col min="3593" max="3843" width="8.83203125" style="1"/>
    <col min="3844" max="3844" width="0" style="1" hidden="1" customWidth="1"/>
    <col min="3845" max="3846" width="8.83203125" style="1"/>
    <col min="3847" max="3848" width="10.5" style="1" bestFit="1" customWidth="1"/>
    <col min="3849" max="4099" width="8.83203125" style="1"/>
    <col min="4100" max="4100" width="0" style="1" hidden="1" customWidth="1"/>
    <col min="4101" max="4102" width="8.83203125" style="1"/>
    <col min="4103" max="4104" width="10.5" style="1" bestFit="1" customWidth="1"/>
    <col min="4105" max="4355" width="8.83203125" style="1"/>
    <col min="4356" max="4356" width="0" style="1" hidden="1" customWidth="1"/>
    <col min="4357" max="4358" width="8.83203125" style="1"/>
    <col min="4359" max="4360" width="10.5" style="1" bestFit="1" customWidth="1"/>
    <col min="4361" max="4611" width="8.83203125" style="1"/>
    <col min="4612" max="4612" width="0" style="1" hidden="1" customWidth="1"/>
    <col min="4613" max="4614" width="8.83203125" style="1"/>
    <col min="4615" max="4616" width="10.5" style="1" bestFit="1" customWidth="1"/>
    <col min="4617" max="4867" width="8.83203125" style="1"/>
    <col min="4868" max="4868" width="0" style="1" hidden="1" customWidth="1"/>
    <col min="4869" max="4870" width="8.83203125" style="1"/>
    <col min="4871" max="4872" width="10.5" style="1" bestFit="1" customWidth="1"/>
    <col min="4873" max="5123" width="8.83203125" style="1"/>
    <col min="5124" max="5124" width="0" style="1" hidden="1" customWidth="1"/>
    <col min="5125" max="5126" width="8.83203125" style="1"/>
    <col min="5127" max="5128" width="10.5" style="1" bestFit="1" customWidth="1"/>
    <col min="5129" max="5379" width="8.83203125" style="1"/>
    <col min="5380" max="5380" width="0" style="1" hidden="1" customWidth="1"/>
    <col min="5381" max="5382" width="8.83203125" style="1"/>
    <col min="5383" max="5384" width="10.5" style="1" bestFit="1" customWidth="1"/>
    <col min="5385" max="5635" width="8.83203125" style="1"/>
    <col min="5636" max="5636" width="0" style="1" hidden="1" customWidth="1"/>
    <col min="5637" max="5638" width="8.83203125" style="1"/>
    <col min="5639" max="5640" width="10.5" style="1" bestFit="1" customWidth="1"/>
    <col min="5641" max="5891" width="8.83203125" style="1"/>
    <col min="5892" max="5892" width="0" style="1" hidden="1" customWidth="1"/>
    <col min="5893" max="5894" width="8.83203125" style="1"/>
    <col min="5895" max="5896" width="10.5" style="1" bestFit="1" customWidth="1"/>
    <col min="5897" max="6147" width="8.83203125" style="1"/>
    <col min="6148" max="6148" width="0" style="1" hidden="1" customWidth="1"/>
    <col min="6149" max="6150" width="8.83203125" style="1"/>
    <col min="6151" max="6152" width="10.5" style="1" bestFit="1" customWidth="1"/>
    <col min="6153" max="6403" width="8.83203125" style="1"/>
    <col min="6404" max="6404" width="0" style="1" hidden="1" customWidth="1"/>
    <col min="6405" max="6406" width="8.83203125" style="1"/>
    <col min="6407" max="6408" width="10.5" style="1" bestFit="1" customWidth="1"/>
    <col min="6409" max="6659" width="8.83203125" style="1"/>
    <col min="6660" max="6660" width="0" style="1" hidden="1" customWidth="1"/>
    <col min="6661" max="6662" width="8.83203125" style="1"/>
    <col min="6663" max="6664" width="10.5" style="1" bestFit="1" customWidth="1"/>
    <col min="6665" max="6915" width="8.83203125" style="1"/>
    <col min="6916" max="6916" width="0" style="1" hidden="1" customWidth="1"/>
    <col min="6917" max="6918" width="8.83203125" style="1"/>
    <col min="6919" max="6920" width="10.5" style="1" bestFit="1" customWidth="1"/>
    <col min="6921" max="7171" width="8.83203125" style="1"/>
    <col min="7172" max="7172" width="0" style="1" hidden="1" customWidth="1"/>
    <col min="7173" max="7174" width="8.83203125" style="1"/>
    <col min="7175" max="7176" width="10.5" style="1" bestFit="1" customWidth="1"/>
    <col min="7177" max="7427" width="8.83203125" style="1"/>
    <col min="7428" max="7428" width="0" style="1" hidden="1" customWidth="1"/>
    <col min="7429" max="7430" width="8.83203125" style="1"/>
    <col min="7431" max="7432" width="10.5" style="1" bestFit="1" customWidth="1"/>
    <col min="7433" max="7683" width="8.83203125" style="1"/>
    <col min="7684" max="7684" width="0" style="1" hidden="1" customWidth="1"/>
    <col min="7685" max="7686" width="8.83203125" style="1"/>
    <col min="7687" max="7688" width="10.5" style="1" bestFit="1" customWidth="1"/>
    <col min="7689" max="7939" width="8.83203125" style="1"/>
    <col min="7940" max="7940" width="0" style="1" hidden="1" customWidth="1"/>
    <col min="7941" max="7942" width="8.83203125" style="1"/>
    <col min="7943" max="7944" width="10.5" style="1" bestFit="1" customWidth="1"/>
    <col min="7945" max="8195" width="8.83203125" style="1"/>
    <col min="8196" max="8196" width="0" style="1" hidden="1" customWidth="1"/>
    <col min="8197" max="8198" width="8.83203125" style="1"/>
    <col min="8199" max="8200" width="10.5" style="1" bestFit="1" customWidth="1"/>
    <col min="8201" max="8451" width="8.83203125" style="1"/>
    <col min="8452" max="8452" width="0" style="1" hidden="1" customWidth="1"/>
    <col min="8453" max="8454" width="8.83203125" style="1"/>
    <col min="8455" max="8456" width="10.5" style="1" bestFit="1" customWidth="1"/>
    <col min="8457" max="8707" width="8.83203125" style="1"/>
    <col min="8708" max="8708" width="0" style="1" hidden="1" customWidth="1"/>
    <col min="8709" max="8710" width="8.83203125" style="1"/>
    <col min="8711" max="8712" width="10.5" style="1" bestFit="1" customWidth="1"/>
    <col min="8713" max="8963" width="8.83203125" style="1"/>
    <col min="8964" max="8964" width="0" style="1" hidden="1" customWidth="1"/>
    <col min="8965" max="8966" width="8.83203125" style="1"/>
    <col min="8967" max="8968" width="10.5" style="1" bestFit="1" customWidth="1"/>
    <col min="8969" max="9219" width="8.83203125" style="1"/>
    <col min="9220" max="9220" width="0" style="1" hidden="1" customWidth="1"/>
    <col min="9221" max="9222" width="8.83203125" style="1"/>
    <col min="9223" max="9224" width="10.5" style="1" bestFit="1" customWidth="1"/>
    <col min="9225" max="9475" width="8.83203125" style="1"/>
    <col min="9476" max="9476" width="0" style="1" hidden="1" customWidth="1"/>
    <col min="9477" max="9478" width="8.83203125" style="1"/>
    <col min="9479" max="9480" width="10.5" style="1" bestFit="1" customWidth="1"/>
    <col min="9481" max="9731" width="8.83203125" style="1"/>
    <col min="9732" max="9732" width="0" style="1" hidden="1" customWidth="1"/>
    <col min="9733" max="9734" width="8.83203125" style="1"/>
    <col min="9735" max="9736" width="10.5" style="1" bestFit="1" customWidth="1"/>
    <col min="9737" max="9987" width="8.83203125" style="1"/>
    <col min="9988" max="9988" width="0" style="1" hidden="1" customWidth="1"/>
    <col min="9989" max="9990" width="8.83203125" style="1"/>
    <col min="9991" max="9992" width="10.5" style="1" bestFit="1" customWidth="1"/>
    <col min="9993" max="10243" width="8.83203125" style="1"/>
    <col min="10244" max="10244" width="0" style="1" hidden="1" customWidth="1"/>
    <col min="10245" max="10246" width="8.83203125" style="1"/>
    <col min="10247" max="10248" width="10.5" style="1" bestFit="1" customWidth="1"/>
    <col min="10249" max="10499" width="8.83203125" style="1"/>
    <col min="10500" max="10500" width="0" style="1" hidden="1" customWidth="1"/>
    <col min="10501" max="10502" width="8.83203125" style="1"/>
    <col min="10503" max="10504" width="10.5" style="1" bestFit="1" customWidth="1"/>
    <col min="10505" max="10755" width="8.83203125" style="1"/>
    <col min="10756" max="10756" width="0" style="1" hidden="1" customWidth="1"/>
    <col min="10757" max="10758" width="8.83203125" style="1"/>
    <col min="10759" max="10760" width="10.5" style="1" bestFit="1" customWidth="1"/>
    <col min="10761" max="11011" width="8.83203125" style="1"/>
    <col min="11012" max="11012" width="0" style="1" hidden="1" customWidth="1"/>
    <col min="11013" max="11014" width="8.83203125" style="1"/>
    <col min="11015" max="11016" width="10.5" style="1" bestFit="1" customWidth="1"/>
    <col min="11017" max="11267" width="8.83203125" style="1"/>
    <col min="11268" max="11268" width="0" style="1" hidden="1" customWidth="1"/>
    <col min="11269" max="11270" width="8.83203125" style="1"/>
    <col min="11271" max="11272" width="10.5" style="1" bestFit="1" customWidth="1"/>
    <col min="11273" max="11523" width="8.83203125" style="1"/>
    <col min="11524" max="11524" width="0" style="1" hidden="1" customWidth="1"/>
    <col min="11525" max="11526" width="8.83203125" style="1"/>
    <col min="11527" max="11528" width="10.5" style="1" bestFit="1" customWidth="1"/>
    <col min="11529" max="11779" width="8.83203125" style="1"/>
    <col min="11780" max="11780" width="0" style="1" hidden="1" customWidth="1"/>
    <col min="11781" max="11782" width="8.83203125" style="1"/>
    <col min="11783" max="11784" width="10.5" style="1" bestFit="1" customWidth="1"/>
    <col min="11785" max="12035" width="8.83203125" style="1"/>
    <col min="12036" max="12036" width="0" style="1" hidden="1" customWidth="1"/>
    <col min="12037" max="12038" width="8.83203125" style="1"/>
    <col min="12039" max="12040" width="10.5" style="1" bestFit="1" customWidth="1"/>
    <col min="12041" max="12291" width="8.83203125" style="1"/>
    <col min="12292" max="12292" width="0" style="1" hidden="1" customWidth="1"/>
    <col min="12293" max="12294" width="8.83203125" style="1"/>
    <col min="12295" max="12296" width="10.5" style="1" bestFit="1" customWidth="1"/>
    <col min="12297" max="12547" width="8.83203125" style="1"/>
    <col min="12548" max="12548" width="0" style="1" hidden="1" customWidth="1"/>
    <col min="12549" max="12550" width="8.83203125" style="1"/>
    <col min="12551" max="12552" width="10.5" style="1" bestFit="1" customWidth="1"/>
    <col min="12553" max="12803" width="8.83203125" style="1"/>
    <col min="12804" max="12804" width="0" style="1" hidden="1" customWidth="1"/>
    <col min="12805" max="12806" width="8.83203125" style="1"/>
    <col min="12807" max="12808" width="10.5" style="1" bestFit="1" customWidth="1"/>
    <col min="12809" max="13059" width="8.83203125" style="1"/>
    <col min="13060" max="13060" width="0" style="1" hidden="1" customWidth="1"/>
    <col min="13061" max="13062" width="8.83203125" style="1"/>
    <col min="13063" max="13064" width="10.5" style="1" bestFit="1" customWidth="1"/>
    <col min="13065" max="13315" width="8.83203125" style="1"/>
    <col min="13316" max="13316" width="0" style="1" hidden="1" customWidth="1"/>
    <col min="13317" max="13318" width="8.83203125" style="1"/>
    <col min="13319" max="13320" width="10.5" style="1" bestFit="1" customWidth="1"/>
    <col min="13321" max="13571" width="8.83203125" style="1"/>
    <col min="13572" max="13572" width="0" style="1" hidden="1" customWidth="1"/>
    <col min="13573" max="13574" width="8.83203125" style="1"/>
    <col min="13575" max="13576" width="10.5" style="1" bestFit="1" customWidth="1"/>
    <col min="13577" max="13827" width="8.83203125" style="1"/>
    <col min="13828" max="13828" width="0" style="1" hidden="1" customWidth="1"/>
    <col min="13829" max="13830" width="8.83203125" style="1"/>
    <col min="13831" max="13832" width="10.5" style="1" bestFit="1" customWidth="1"/>
    <col min="13833" max="14083" width="8.83203125" style="1"/>
    <col min="14084" max="14084" width="0" style="1" hidden="1" customWidth="1"/>
    <col min="14085" max="14086" width="8.83203125" style="1"/>
    <col min="14087" max="14088" width="10.5" style="1" bestFit="1" customWidth="1"/>
    <col min="14089" max="14339" width="8.83203125" style="1"/>
    <col min="14340" max="14340" width="0" style="1" hidden="1" customWidth="1"/>
    <col min="14341" max="14342" width="8.83203125" style="1"/>
    <col min="14343" max="14344" width="10.5" style="1" bestFit="1" customWidth="1"/>
    <col min="14345" max="14595" width="8.83203125" style="1"/>
    <col min="14596" max="14596" width="0" style="1" hidden="1" customWidth="1"/>
    <col min="14597" max="14598" width="8.83203125" style="1"/>
    <col min="14599" max="14600" width="10.5" style="1" bestFit="1" customWidth="1"/>
    <col min="14601" max="14851" width="8.83203125" style="1"/>
    <col min="14852" max="14852" width="0" style="1" hidden="1" customWidth="1"/>
    <col min="14853" max="14854" width="8.83203125" style="1"/>
    <col min="14855" max="14856" width="10.5" style="1" bestFit="1" customWidth="1"/>
    <col min="14857" max="15107" width="8.83203125" style="1"/>
    <col min="15108" max="15108" width="0" style="1" hidden="1" customWidth="1"/>
    <col min="15109" max="15110" width="8.83203125" style="1"/>
    <col min="15111" max="15112" width="10.5" style="1" bestFit="1" customWidth="1"/>
    <col min="15113" max="15363" width="8.83203125" style="1"/>
    <col min="15364" max="15364" width="0" style="1" hidden="1" customWidth="1"/>
    <col min="15365" max="15366" width="8.83203125" style="1"/>
    <col min="15367" max="15368" width="10.5" style="1" bestFit="1" customWidth="1"/>
    <col min="15369" max="15619" width="8.83203125" style="1"/>
    <col min="15620" max="15620" width="0" style="1" hidden="1" customWidth="1"/>
    <col min="15621" max="15622" width="8.83203125" style="1"/>
    <col min="15623" max="15624" width="10.5" style="1" bestFit="1" customWidth="1"/>
    <col min="15625" max="15875" width="8.83203125" style="1"/>
    <col min="15876" max="15876" width="0" style="1" hidden="1" customWidth="1"/>
    <col min="15877" max="15878" width="8.83203125" style="1"/>
    <col min="15879" max="15880" width="10.5" style="1" bestFit="1" customWidth="1"/>
    <col min="15881" max="16131" width="8.83203125" style="1"/>
    <col min="16132" max="16132" width="0" style="1" hidden="1" customWidth="1"/>
    <col min="16133" max="16134" width="8.83203125" style="1"/>
    <col min="16135" max="16136" width="10.5" style="1" bestFit="1" customWidth="1"/>
    <col min="16137" max="16384" width="8.83203125" style="1"/>
  </cols>
  <sheetData>
    <row r="1" spans="1:11" ht="14" thickBot="1" x14ac:dyDescent="0.2">
      <c r="A1" s="18" t="s">
        <v>0</v>
      </c>
      <c r="B1" s="19" t="s">
        <v>1</v>
      </c>
      <c r="C1" s="20" t="s">
        <v>2</v>
      </c>
      <c r="E1" s="16" t="s">
        <v>3</v>
      </c>
      <c r="F1" s="2"/>
      <c r="K1" s="3" t="s">
        <v>5</v>
      </c>
    </row>
    <row r="2" spans="1:11" ht="15" x14ac:dyDescent="0.2">
      <c r="A2" s="21">
        <v>-100</v>
      </c>
      <c r="B2" s="22">
        <v>302.8</v>
      </c>
      <c r="C2" s="23">
        <v>1.8410016080402043</v>
      </c>
      <c r="D2" s="1">
        <v>1.841002</v>
      </c>
      <c r="E2" s="17">
        <f>D2*(B2/B3)^$I$3</f>
        <v>1.8670915751523351</v>
      </c>
      <c r="K2" s="1">
        <f>1/(1*I$8/(I14*(B2/1000000)*E2))</f>
        <v>384.40240948463509</v>
      </c>
    </row>
    <row r="3" spans="1:11" ht="15" x14ac:dyDescent="0.2">
      <c r="A3" s="21">
        <v>-99</v>
      </c>
      <c r="B3" s="22">
        <v>299.54000000000002</v>
      </c>
      <c r="C3" s="23">
        <v>1.9477317587939673</v>
      </c>
      <c r="D3" s="1">
        <f>E2</f>
        <v>1.8670915751523351</v>
      </c>
      <c r="E3" s="17">
        <f t="shared" ref="E3:E66" si="0">D3*(B3/B4)^$I$3</f>
        <v>1.8940086945875176</v>
      </c>
      <c r="H3" s="1" t="s">
        <v>6</v>
      </c>
      <c r="I3" s="1">
        <v>1.3</v>
      </c>
      <c r="K3" s="1">
        <f>1/(E2*B2/(K2*(B3)*E3))</f>
        <v>385.74597650878434</v>
      </c>
    </row>
    <row r="4" spans="1:11" ht="15" x14ac:dyDescent="0.2">
      <c r="A4" s="21">
        <v>-98</v>
      </c>
      <c r="B4" s="22">
        <v>296.26</v>
      </c>
      <c r="C4" s="23">
        <v>1.8802616582914595</v>
      </c>
      <c r="D4" s="1">
        <f t="shared" ref="D4:D67" si="1">E3</f>
        <v>1.8940086945875176</v>
      </c>
      <c r="E4" s="17">
        <f t="shared" si="0"/>
        <v>1.9218758933798719</v>
      </c>
      <c r="H4" s="3" t="s">
        <v>7</v>
      </c>
      <c r="I4" s="1">
        <v>1.25</v>
      </c>
      <c r="K4" s="1">
        <f t="shared" ref="K4:K67" si="2">1/(E3*B3/(K3*(B4)*E4))</f>
        <v>387.13547446260549</v>
      </c>
    </row>
    <row r="5" spans="1:11" ht="15" x14ac:dyDescent="0.2">
      <c r="A5" s="21">
        <v>-97</v>
      </c>
      <c r="B5" s="22">
        <v>292.95</v>
      </c>
      <c r="C5" s="23">
        <v>2.0133624120602986</v>
      </c>
      <c r="D5" s="1">
        <f t="shared" si="1"/>
        <v>1.9218758933798719</v>
      </c>
      <c r="E5" s="17">
        <f t="shared" si="0"/>
        <v>1.9507394762026968</v>
      </c>
      <c r="H5" s="3" t="s">
        <v>8</v>
      </c>
      <c r="I5" s="1">
        <v>5</v>
      </c>
      <c r="K5" s="1">
        <f t="shared" si="2"/>
        <v>388.55936982515016</v>
      </c>
    </row>
    <row r="6" spans="1:11" ht="15" x14ac:dyDescent="0.2">
      <c r="A6" s="21">
        <v>-96</v>
      </c>
      <c r="B6" s="22">
        <v>289.61</v>
      </c>
      <c r="C6" s="23">
        <v>1.9207445728643213</v>
      </c>
      <c r="D6" s="1">
        <f t="shared" si="1"/>
        <v>1.9507394762026968</v>
      </c>
      <c r="E6" s="17">
        <f t="shared" si="0"/>
        <v>1.9806487864531397</v>
      </c>
      <c r="H6" s="3" t="s">
        <v>9</v>
      </c>
      <c r="I6" s="1">
        <v>2</v>
      </c>
      <c r="K6" s="1">
        <f t="shared" si="2"/>
        <v>390.01888546892104</v>
      </c>
    </row>
    <row r="7" spans="1:11" ht="15" x14ac:dyDescent="0.2">
      <c r="A7" s="21">
        <v>-95</v>
      </c>
      <c r="B7" s="22">
        <v>286.24</v>
      </c>
      <c r="C7" s="23">
        <v>2.0654945728643215</v>
      </c>
      <c r="D7" s="1">
        <f t="shared" si="1"/>
        <v>1.9806487864531397</v>
      </c>
      <c r="E7" s="17">
        <f t="shared" si="0"/>
        <v>2.0114715494868132</v>
      </c>
      <c r="H7" s="3" t="s">
        <v>10</v>
      </c>
      <c r="I7" s="1">
        <v>40</v>
      </c>
      <c r="J7" s="3" t="s">
        <v>11</v>
      </c>
      <c r="K7" s="1">
        <f t="shared" si="2"/>
        <v>391.47932295537413</v>
      </c>
    </row>
    <row r="8" spans="1:11" ht="15" x14ac:dyDescent="0.2">
      <c r="A8" s="21">
        <v>-94</v>
      </c>
      <c r="B8" s="22">
        <v>282.86</v>
      </c>
      <c r="C8" s="23">
        <v>2.0023249748743703</v>
      </c>
      <c r="D8" s="1">
        <f t="shared" si="1"/>
        <v>2.0114715494868132</v>
      </c>
      <c r="E8" s="17">
        <f t="shared" si="0"/>
        <v>2.0434383714136053</v>
      </c>
      <c r="H8" s="3" t="s">
        <v>12</v>
      </c>
      <c r="I8" s="4">
        <v>4.3827999999999998E-4</v>
      </c>
      <c r="J8" s="3" t="s">
        <v>13</v>
      </c>
      <c r="K8" s="1">
        <f t="shared" si="2"/>
        <v>393.00465311202794</v>
      </c>
    </row>
    <row r="9" spans="1:11" ht="15" x14ac:dyDescent="0.2">
      <c r="A9" s="21">
        <v>-93</v>
      </c>
      <c r="B9" s="22">
        <v>279.45</v>
      </c>
      <c r="C9" s="23">
        <v>2.1366418090452255</v>
      </c>
      <c r="D9" s="1">
        <f t="shared" si="1"/>
        <v>2.0434383714136053</v>
      </c>
      <c r="E9" s="17">
        <f t="shared" si="0"/>
        <v>2.0765107098716564</v>
      </c>
      <c r="H9" s="3" t="s">
        <v>14</v>
      </c>
      <c r="I9" s="1">
        <v>1.167</v>
      </c>
      <c r="J9" s="3" t="s">
        <v>15</v>
      </c>
      <c r="K9" s="1">
        <f t="shared" si="2"/>
        <v>394.55077467907046</v>
      </c>
    </row>
    <row r="10" spans="1:11" ht="15" x14ac:dyDescent="0.2">
      <c r="A10" s="21">
        <v>-92</v>
      </c>
      <c r="B10" s="22">
        <v>276.02</v>
      </c>
      <c r="C10" s="23">
        <v>2.0728571356783916</v>
      </c>
      <c r="D10" s="1">
        <f t="shared" si="1"/>
        <v>2.0765107098716564</v>
      </c>
      <c r="E10" s="17">
        <f t="shared" si="0"/>
        <v>2.1107433124739132</v>
      </c>
      <c r="H10" s="3" t="s">
        <v>16</v>
      </c>
      <c r="I10" s="5">
        <f>I$16*I9*I8</f>
        <v>4.60325484E-4</v>
      </c>
      <c r="J10" s="3" t="s">
        <v>17</v>
      </c>
      <c r="K10" s="1">
        <f t="shared" si="2"/>
        <v>396.13260015172193</v>
      </c>
    </row>
    <row r="11" spans="1:11" ht="15" x14ac:dyDescent="0.2">
      <c r="A11" s="21">
        <v>-91</v>
      </c>
      <c r="B11" s="22">
        <v>272.57</v>
      </c>
      <c r="C11" s="23">
        <v>2.221283517587942</v>
      </c>
      <c r="D11" s="1">
        <f t="shared" si="1"/>
        <v>2.1107433124739132</v>
      </c>
      <c r="E11" s="17">
        <f t="shared" si="0"/>
        <v>2.1462982234372046</v>
      </c>
      <c r="H11" s="3" t="s">
        <v>18</v>
      </c>
      <c r="I11" s="1">
        <v>14.7</v>
      </c>
      <c r="K11" s="1">
        <f t="shared" si="2"/>
        <v>397.7706466531875</v>
      </c>
    </row>
    <row r="12" spans="1:11" ht="15" x14ac:dyDescent="0.2">
      <c r="A12" s="21">
        <v>-90</v>
      </c>
      <c r="B12" s="22">
        <v>269.08999999999997</v>
      </c>
      <c r="C12" s="23">
        <v>2.1305106532663314</v>
      </c>
      <c r="D12" s="1">
        <f t="shared" si="1"/>
        <v>2.1462982234372046</v>
      </c>
      <c r="E12" s="17">
        <f t="shared" si="0"/>
        <v>2.1830335010072206</v>
      </c>
      <c r="H12" s="3" t="s">
        <v>19</v>
      </c>
      <c r="I12" s="5">
        <f>I10/I11</f>
        <v>3.1314658775510209E-5</v>
      </c>
      <c r="J12" s="3" t="s">
        <v>17</v>
      </c>
      <c r="K12" s="1">
        <f t="shared" si="2"/>
        <v>399.41334413214781</v>
      </c>
    </row>
    <row r="13" spans="1:11" ht="15" x14ac:dyDescent="0.2">
      <c r="A13" s="21">
        <v>-89</v>
      </c>
      <c r="B13" s="22">
        <v>265.60000000000002</v>
      </c>
      <c r="C13" s="23">
        <v>2.2826189447236174</v>
      </c>
      <c r="D13" s="1">
        <f t="shared" si="1"/>
        <v>2.1830335010072206</v>
      </c>
      <c r="E13" s="17">
        <f t="shared" si="0"/>
        <v>2.2211163360151489</v>
      </c>
      <c r="H13" s="3" t="s">
        <v>20</v>
      </c>
      <c r="I13" s="4">
        <v>44000000</v>
      </c>
      <c r="J13" s="3" t="s">
        <v>21</v>
      </c>
      <c r="K13" s="1">
        <f t="shared" si="2"/>
        <v>401.11046056401335</v>
      </c>
    </row>
    <row r="14" spans="1:11" ht="15" x14ac:dyDescent="0.2">
      <c r="A14" s="21">
        <v>-88</v>
      </c>
      <c r="B14" s="22">
        <v>262.08999999999997</v>
      </c>
      <c r="C14" s="23">
        <v>2.2249631658291453</v>
      </c>
      <c r="D14" s="1">
        <f t="shared" si="1"/>
        <v>2.2211163360151489</v>
      </c>
      <c r="E14" s="17">
        <f t="shared" si="0"/>
        <v>2.2605041897741107</v>
      </c>
      <c r="H14" s="3" t="s">
        <v>22</v>
      </c>
      <c r="I14" s="1">
        <v>298</v>
      </c>
      <c r="J14" s="3" t="s">
        <v>23</v>
      </c>
      <c r="K14" s="1">
        <f t="shared" si="2"/>
        <v>402.82867537458509</v>
      </c>
    </row>
    <row r="15" spans="1:11" ht="15" x14ac:dyDescent="0.2">
      <c r="A15" s="21">
        <v>-87</v>
      </c>
      <c r="B15" s="22">
        <v>258.57</v>
      </c>
      <c r="C15" s="23">
        <v>2.3691124120603004</v>
      </c>
      <c r="D15" s="1">
        <f t="shared" si="1"/>
        <v>2.2605041897741107</v>
      </c>
      <c r="E15" s="17">
        <f t="shared" si="0"/>
        <v>2.3013795000369304</v>
      </c>
      <c r="H15" s="3" t="s">
        <v>24</v>
      </c>
      <c r="I15" s="1">
        <v>0.9</v>
      </c>
      <c r="K15" s="1">
        <f t="shared" si="2"/>
        <v>404.60475906433237</v>
      </c>
    </row>
    <row r="16" spans="1:11" ht="15" x14ac:dyDescent="0.2">
      <c r="A16" s="21">
        <v>-86</v>
      </c>
      <c r="B16" s="22">
        <v>255.03</v>
      </c>
      <c r="C16" s="23">
        <v>2.3040870351758804</v>
      </c>
      <c r="D16" s="1">
        <f t="shared" si="1"/>
        <v>2.3013795000369304</v>
      </c>
      <c r="E16" s="17">
        <f t="shared" si="0"/>
        <v>2.3438232394466709</v>
      </c>
      <c r="H16" s="3" t="s">
        <v>25</v>
      </c>
      <c r="I16" s="1">
        <v>0.9</v>
      </c>
      <c r="K16" s="1">
        <f t="shared" si="2"/>
        <v>406.42530287787071</v>
      </c>
    </row>
    <row r="17" spans="1:11" ht="15" x14ac:dyDescent="0.2">
      <c r="A17" s="21">
        <v>-85</v>
      </c>
      <c r="B17" s="22">
        <v>251.47</v>
      </c>
      <c r="C17" s="23">
        <v>2.4531593969849221</v>
      </c>
      <c r="D17" s="1">
        <f t="shared" si="1"/>
        <v>2.3438232394466709</v>
      </c>
      <c r="E17" s="17">
        <f t="shared" si="0"/>
        <v>2.3877970294976976</v>
      </c>
      <c r="K17" s="1">
        <f t="shared" si="2"/>
        <v>408.2706878349918</v>
      </c>
    </row>
    <row r="18" spans="1:11" ht="15" x14ac:dyDescent="0.2">
      <c r="A18" s="21">
        <v>-84</v>
      </c>
      <c r="B18" s="22">
        <v>247.9</v>
      </c>
      <c r="C18" s="23">
        <v>2.3826068844221098</v>
      </c>
      <c r="D18" s="1">
        <f t="shared" si="1"/>
        <v>2.3877970294976976</v>
      </c>
      <c r="E18" s="17">
        <f t="shared" si="0"/>
        <v>2.4333813027171165</v>
      </c>
      <c r="K18" s="1">
        <f t="shared" si="2"/>
        <v>410.15811132879617</v>
      </c>
    </row>
    <row r="19" spans="1:11" ht="15" x14ac:dyDescent="0.2">
      <c r="A19" s="21">
        <v>-83</v>
      </c>
      <c r="B19" s="22">
        <v>244.32</v>
      </c>
      <c r="C19" s="23">
        <v>2.5402752261306549</v>
      </c>
      <c r="D19" s="1">
        <f t="shared" si="1"/>
        <v>2.4333813027171165</v>
      </c>
      <c r="E19" s="17">
        <f t="shared" si="0"/>
        <v>2.4806621018549389</v>
      </c>
      <c r="K19" s="1">
        <f t="shared" si="2"/>
        <v>412.08920938237924</v>
      </c>
    </row>
    <row r="20" spans="1:11" ht="15" x14ac:dyDescent="0.2">
      <c r="A20" s="21">
        <v>-82</v>
      </c>
      <c r="B20" s="22">
        <v>240.73</v>
      </c>
      <c r="C20" s="23">
        <v>2.4942579899497481</v>
      </c>
      <c r="D20" s="1">
        <f t="shared" si="1"/>
        <v>2.4806621018549389</v>
      </c>
      <c r="E20" s="17">
        <f t="shared" si="0"/>
        <v>2.5298702628247964</v>
      </c>
      <c r="K20" s="1">
        <f t="shared" si="2"/>
        <v>414.08841191522396</v>
      </c>
    </row>
    <row r="21" spans="1:11" ht="15" x14ac:dyDescent="0.2">
      <c r="A21" s="21">
        <v>-81</v>
      </c>
      <c r="B21" s="22">
        <v>237.12</v>
      </c>
      <c r="C21" s="23">
        <v>2.6200207035175915</v>
      </c>
      <c r="D21" s="1">
        <f t="shared" si="1"/>
        <v>2.5298702628247964</v>
      </c>
      <c r="E21" s="17">
        <f t="shared" si="0"/>
        <v>2.580832169078199</v>
      </c>
      <c r="K21" s="1">
        <f t="shared" si="2"/>
        <v>416.09506099224956</v>
      </c>
    </row>
    <row r="22" spans="1:11" ht="15" x14ac:dyDescent="0.2">
      <c r="A22" s="21">
        <v>-80</v>
      </c>
      <c r="B22" s="22">
        <v>233.51</v>
      </c>
      <c r="C22" s="23">
        <v>2.5844431658291493</v>
      </c>
      <c r="D22" s="1">
        <f t="shared" si="1"/>
        <v>2.580832169078199</v>
      </c>
      <c r="E22" s="17">
        <f t="shared" si="0"/>
        <v>2.6336389086941594</v>
      </c>
      <c r="K22" s="1">
        <f t="shared" si="2"/>
        <v>418.14443832165193</v>
      </c>
    </row>
    <row r="23" spans="1:11" ht="15" x14ac:dyDescent="0.2">
      <c r="A23" s="21">
        <v>-79</v>
      </c>
      <c r="B23" s="22">
        <v>229.9</v>
      </c>
      <c r="C23" s="23">
        <v>2.7427006030150789</v>
      </c>
      <c r="D23" s="1">
        <f t="shared" si="1"/>
        <v>2.6336389086941594</v>
      </c>
      <c r="E23" s="17">
        <f t="shared" si="0"/>
        <v>2.6886967515724165</v>
      </c>
      <c r="K23" s="1">
        <f t="shared" si="2"/>
        <v>420.28646570588808</v>
      </c>
    </row>
    <row r="24" spans="1:11" ht="15" x14ac:dyDescent="0.2">
      <c r="A24" s="21">
        <v>-78</v>
      </c>
      <c r="B24" s="22">
        <v>226.27</v>
      </c>
      <c r="C24" s="23">
        <v>2.6733882914572904</v>
      </c>
      <c r="D24" s="1">
        <f t="shared" si="1"/>
        <v>2.6886967515724165</v>
      </c>
      <c r="E24" s="17">
        <f t="shared" si="0"/>
        <v>2.7456639596046144</v>
      </c>
      <c r="K24" s="1">
        <f t="shared" si="2"/>
        <v>422.4146492508018</v>
      </c>
    </row>
    <row r="25" spans="1:11" ht="15" x14ac:dyDescent="0.2">
      <c r="A25" s="21">
        <v>-77</v>
      </c>
      <c r="B25" s="22">
        <v>222.65</v>
      </c>
      <c r="C25" s="23">
        <v>2.8580254773869398</v>
      </c>
      <c r="D25" s="1">
        <f t="shared" si="1"/>
        <v>2.7456639596046144</v>
      </c>
      <c r="E25" s="17">
        <f t="shared" si="0"/>
        <v>2.804968480033565</v>
      </c>
      <c r="K25" s="1">
        <f t="shared" si="2"/>
        <v>424.6345193932716</v>
      </c>
    </row>
    <row r="26" spans="1:11" ht="15" x14ac:dyDescent="0.2">
      <c r="A26" s="21">
        <v>-76</v>
      </c>
      <c r="B26" s="22">
        <v>219.02</v>
      </c>
      <c r="C26" s="23">
        <v>2.7966787437185974</v>
      </c>
      <c r="D26" s="1">
        <f t="shared" si="1"/>
        <v>2.804968480033565</v>
      </c>
      <c r="E26" s="17">
        <f t="shared" si="0"/>
        <v>2.8667505728956937</v>
      </c>
      <c r="K26" s="1">
        <f t="shared" si="2"/>
        <v>426.91193237595434</v>
      </c>
    </row>
    <row r="27" spans="1:11" ht="15" x14ac:dyDescent="0.2">
      <c r="A27" s="21">
        <v>-75</v>
      </c>
      <c r="B27" s="22">
        <v>215.38</v>
      </c>
      <c r="C27" s="23">
        <v>2.9684488442211063</v>
      </c>
      <c r="D27" s="1">
        <f t="shared" si="1"/>
        <v>2.8667505728956937</v>
      </c>
      <c r="E27" s="17">
        <f t="shared" si="0"/>
        <v>2.9308017870653789</v>
      </c>
      <c r="K27" s="1">
        <f t="shared" si="2"/>
        <v>429.19675662053055</v>
      </c>
    </row>
    <row r="28" spans="1:11" ht="15" x14ac:dyDescent="0.2">
      <c r="A28" s="21">
        <v>-74</v>
      </c>
      <c r="B28" s="22">
        <v>211.75</v>
      </c>
      <c r="C28" s="23">
        <v>2.9107825125628177</v>
      </c>
      <c r="D28" s="1">
        <f t="shared" si="1"/>
        <v>2.9308017870653789</v>
      </c>
      <c r="E28" s="17">
        <f t="shared" si="0"/>
        <v>2.9974291740497274</v>
      </c>
      <c r="K28" s="1">
        <f t="shared" si="2"/>
        <v>431.55580228689172</v>
      </c>
    </row>
    <row r="29" spans="1:11" ht="15" x14ac:dyDescent="0.2">
      <c r="A29" s="21">
        <v>-73</v>
      </c>
      <c r="B29" s="22">
        <v>208.12</v>
      </c>
      <c r="C29" s="23">
        <v>3.0819405527638182</v>
      </c>
      <c r="D29" s="1">
        <f t="shared" si="1"/>
        <v>2.9974291740497274</v>
      </c>
      <c r="E29" s="17">
        <f t="shared" si="0"/>
        <v>3.066784043649462</v>
      </c>
      <c r="K29" s="1">
        <f t="shared" si="2"/>
        <v>433.97191375141273</v>
      </c>
    </row>
    <row r="30" spans="1:11" ht="15" x14ac:dyDescent="0.2">
      <c r="A30" s="21">
        <v>-72</v>
      </c>
      <c r="B30" s="22">
        <v>204.49</v>
      </c>
      <c r="C30" s="23">
        <v>3.074582361809044</v>
      </c>
      <c r="D30" s="1">
        <f t="shared" si="1"/>
        <v>3.066784043649462</v>
      </c>
      <c r="E30" s="17">
        <f t="shared" si="0"/>
        <v>3.1390294955454361</v>
      </c>
      <c r="K30" s="1">
        <f t="shared" si="2"/>
        <v>436.4475727392026</v>
      </c>
    </row>
    <row r="31" spans="1:11" ht="15" x14ac:dyDescent="0.2">
      <c r="A31" s="21">
        <v>-71</v>
      </c>
      <c r="B31" s="22">
        <v>200.86</v>
      </c>
      <c r="C31" s="23">
        <v>3.2279294974874375</v>
      </c>
      <c r="D31" s="1">
        <f t="shared" si="1"/>
        <v>3.1390294955454361</v>
      </c>
      <c r="E31" s="17">
        <f t="shared" si="0"/>
        <v>3.2141297182779431</v>
      </c>
      <c r="K31" s="1">
        <f t="shared" si="2"/>
        <v>438.95648529151617</v>
      </c>
    </row>
    <row r="32" spans="1:11" ht="15" x14ac:dyDescent="0.2">
      <c r="A32" s="21">
        <v>-70</v>
      </c>
      <c r="B32" s="22">
        <v>197.24</v>
      </c>
      <c r="C32" s="23">
        <v>3.2242518592964813</v>
      </c>
      <c r="D32" s="1">
        <f t="shared" si="1"/>
        <v>3.2141297182779431</v>
      </c>
      <c r="E32" s="17">
        <f t="shared" si="0"/>
        <v>3.2924683728378854</v>
      </c>
      <c r="K32" s="1">
        <f t="shared" si="2"/>
        <v>441.55134989925688</v>
      </c>
    </row>
    <row r="33" spans="1:11" ht="15" x14ac:dyDescent="0.2">
      <c r="A33" s="21">
        <v>-69</v>
      </c>
      <c r="B33" s="22">
        <v>193.62</v>
      </c>
      <c r="C33" s="23">
        <v>3.3825191959798975</v>
      </c>
      <c r="D33" s="1">
        <f t="shared" si="1"/>
        <v>3.2924683728378854</v>
      </c>
      <c r="E33" s="17">
        <f t="shared" si="0"/>
        <v>3.3737879636272159</v>
      </c>
      <c r="K33" s="1">
        <f t="shared" si="2"/>
        <v>444.15301178291389</v>
      </c>
    </row>
    <row r="34" spans="1:11" ht="15" x14ac:dyDescent="0.2">
      <c r="A34" s="21">
        <v>-68</v>
      </c>
      <c r="B34" s="22">
        <v>190.02</v>
      </c>
      <c r="C34" s="23">
        <v>3.3641099974874367</v>
      </c>
      <c r="D34" s="1">
        <f t="shared" si="1"/>
        <v>3.3737879636272159</v>
      </c>
      <c r="E34" s="17">
        <f t="shared" si="0"/>
        <v>3.4587298151633776</v>
      </c>
      <c r="K34" s="1">
        <f t="shared" si="2"/>
        <v>446.86934417324284</v>
      </c>
    </row>
    <row r="35" spans="1:11" ht="15" x14ac:dyDescent="0.2">
      <c r="A35" s="21">
        <v>-67</v>
      </c>
      <c r="B35" s="22">
        <v>186.42</v>
      </c>
      <c r="C35" s="23">
        <v>3.5414086432160743</v>
      </c>
      <c r="D35" s="1">
        <f t="shared" si="1"/>
        <v>3.4587298151633776</v>
      </c>
      <c r="E35" s="17">
        <f t="shared" si="0"/>
        <v>3.5472777541505427</v>
      </c>
      <c r="K35" s="1">
        <f t="shared" si="2"/>
        <v>449.62692488994662</v>
      </c>
    </row>
    <row r="36" spans="1:11" ht="15" x14ac:dyDescent="0.2">
      <c r="A36" s="21">
        <v>-66</v>
      </c>
      <c r="B36" s="22">
        <v>182.83</v>
      </c>
      <c r="C36" s="23">
        <v>3.5346633668341636</v>
      </c>
      <c r="D36" s="1">
        <f t="shared" si="1"/>
        <v>3.5472777541505427</v>
      </c>
      <c r="E36" s="17">
        <f t="shared" si="0"/>
        <v>3.6393890383029386</v>
      </c>
      <c r="K36" s="1">
        <f t="shared" si="2"/>
        <v>452.41870577286682</v>
      </c>
    </row>
    <row r="37" spans="1:11" ht="15" x14ac:dyDescent="0.2">
      <c r="A37" s="21">
        <v>-65</v>
      </c>
      <c r="B37" s="22">
        <v>179.26</v>
      </c>
      <c r="C37" s="23">
        <v>3.7131611557788884</v>
      </c>
      <c r="D37" s="1">
        <f t="shared" si="1"/>
        <v>3.6393890383029386</v>
      </c>
      <c r="E37" s="17">
        <f t="shared" si="0"/>
        <v>3.7355418171545249</v>
      </c>
      <c r="K37" s="1">
        <f t="shared" si="2"/>
        <v>455.30414664289913</v>
      </c>
    </row>
    <row r="38" spans="1:11" ht="15" x14ac:dyDescent="0.2">
      <c r="A38" s="21">
        <v>-64</v>
      </c>
      <c r="B38" s="22">
        <v>175.7</v>
      </c>
      <c r="C38" s="23">
        <v>3.7346293467336626</v>
      </c>
      <c r="D38" s="1">
        <f t="shared" si="1"/>
        <v>3.7355418171545249</v>
      </c>
      <c r="E38" s="17">
        <f t="shared" si="0"/>
        <v>3.835702911625178</v>
      </c>
      <c r="K38" s="1">
        <f t="shared" si="2"/>
        <v>458.22769569366181</v>
      </c>
    </row>
    <row r="39" spans="1:11" ht="15" x14ac:dyDescent="0.2">
      <c r="A39" s="21">
        <v>-63</v>
      </c>
      <c r="B39" s="22">
        <v>172.16</v>
      </c>
      <c r="C39" s="23">
        <v>3.910046331658287</v>
      </c>
      <c r="D39" s="1">
        <f t="shared" si="1"/>
        <v>3.835702911625178</v>
      </c>
      <c r="E39" s="17">
        <f t="shared" si="0"/>
        <v>3.9404117040402471</v>
      </c>
      <c r="K39" s="1">
        <f t="shared" si="2"/>
        <v>461.25221578063247</v>
      </c>
    </row>
    <row r="40" spans="1:11" ht="15" x14ac:dyDescent="0.2">
      <c r="A40" s="21">
        <v>-62</v>
      </c>
      <c r="B40" s="22">
        <v>168.63</v>
      </c>
      <c r="C40" s="23">
        <v>3.9830366331658249</v>
      </c>
      <c r="D40" s="1">
        <f t="shared" si="1"/>
        <v>3.9404117040402471</v>
      </c>
      <c r="E40" s="17">
        <f t="shared" si="0"/>
        <v>4.0496483073949561</v>
      </c>
      <c r="K40" s="1">
        <f t="shared" si="2"/>
        <v>464.31932516804665</v>
      </c>
    </row>
    <row r="41" spans="1:11" ht="15" x14ac:dyDescent="0.2">
      <c r="A41" s="21">
        <v>-61</v>
      </c>
      <c r="B41" s="22">
        <v>165.12</v>
      </c>
      <c r="C41" s="23">
        <v>4.1437611557788898</v>
      </c>
      <c r="D41" s="1">
        <f t="shared" si="1"/>
        <v>4.0496483073949561</v>
      </c>
      <c r="E41" s="17">
        <f t="shared" si="0"/>
        <v>4.1636894261004933</v>
      </c>
      <c r="K41" s="1">
        <f t="shared" si="2"/>
        <v>467.45802367262644</v>
      </c>
    </row>
    <row r="42" spans="1:11" ht="15" x14ac:dyDescent="0.2">
      <c r="A42" s="21">
        <v>-60</v>
      </c>
      <c r="B42" s="22">
        <v>161.63</v>
      </c>
      <c r="C42" s="23">
        <v>4.2198311055276365</v>
      </c>
      <c r="D42" s="1">
        <f t="shared" si="1"/>
        <v>4.1636894261004933</v>
      </c>
      <c r="E42" s="17">
        <f t="shared" si="0"/>
        <v>4.2828339748406226</v>
      </c>
      <c r="K42" s="1">
        <f t="shared" si="2"/>
        <v>470.67141483832273</v>
      </c>
    </row>
    <row r="43" spans="1:11" ht="15" x14ac:dyDescent="0.2">
      <c r="A43" s="21">
        <v>-59</v>
      </c>
      <c r="B43" s="22">
        <v>158.16</v>
      </c>
      <c r="C43" s="23">
        <v>4.3682772361809068</v>
      </c>
      <c r="D43" s="1">
        <f t="shared" si="1"/>
        <v>4.2828339748406226</v>
      </c>
      <c r="E43" s="17">
        <f t="shared" si="0"/>
        <v>4.4070349898345054</v>
      </c>
      <c r="K43" s="1">
        <f t="shared" si="2"/>
        <v>473.92297820955389</v>
      </c>
    </row>
    <row r="44" spans="1:11" ht="15" x14ac:dyDescent="0.2">
      <c r="A44" s="21">
        <v>-58</v>
      </c>
      <c r="B44" s="22">
        <v>154.72</v>
      </c>
      <c r="C44" s="23">
        <v>4.4492450753768864</v>
      </c>
      <c r="D44" s="1">
        <f t="shared" si="1"/>
        <v>4.4070349898345054</v>
      </c>
      <c r="E44" s="17">
        <f t="shared" si="0"/>
        <v>4.5369739528597224</v>
      </c>
      <c r="K44" s="1">
        <f t="shared" si="2"/>
        <v>477.28452536269987</v>
      </c>
    </row>
    <row r="45" spans="1:11" ht="15" x14ac:dyDescent="0.2">
      <c r="A45" s="21">
        <v>-57</v>
      </c>
      <c r="B45" s="22">
        <v>151.30000000000001</v>
      </c>
      <c r="C45" s="23">
        <v>4.6302151758793997</v>
      </c>
      <c r="D45" s="1">
        <f t="shared" si="1"/>
        <v>4.5369739528597224</v>
      </c>
      <c r="E45" s="17">
        <f t="shared" si="0"/>
        <v>4.6730267403781847</v>
      </c>
      <c r="K45" s="1">
        <f t="shared" si="2"/>
        <v>480.73064217880693</v>
      </c>
    </row>
    <row r="46" spans="1:11" ht="15" x14ac:dyDescent="0.2">
      <c r="A46" s="21">
        <v>-56</v>
      </c>
      <c r="B46" s="22">
        <v>147.9</v>
      </c>
      <c r="C46" s="23">
        <v>4.7191703492462338</v>
      </c>
      <c r="D46" s="1">
        <f t="shared" si="1"/>
        <v>4.6730267403781847</v>
      </c>
      <c r="E46" s="17">
        <f t="shared" si="0"/>
        <v>4.8151684961675354</v>
      </c>
      <c r="K46" s="1">
        <f t="shared" si="2"/>
        <v>484.22172888059532</v>
      </c>
    </row>
    <row r="47" spans="1:11" ht="15" x14ac:dyDescent="0.2">
      <c r="A47" s="21">
        <v>-55</v>
      </c>
      <c r="B47" s="22">
        <v>144.53</v>
      </c>
      <c r="C47" s="23">
        <v>4.8731360301507562</v>
      </c>
      <c r="D47" s="1">
        <f t="shared" si="1"/>
        <v>4.8151684961675354</v>
      </c>
      <c r="E47" s="17">
        <f t="shared" si="0"/>
        <v>4.9637714030290558</v>
      </c>
      <c r="K47" s="1">
        <f t="shared" si="2"/>
        <v>487.79167769959241</v>
      </c>
    </row>
    <row r="48" spans="1:11" ht="15" x14ac:dyDescent="0.2">
      <c r="A48" s="21">
        <v>-54</v>
      </c>
      <c r="B48" s="22">
        <v>141.19</v>
      </c>
      <c r="C48" s="23">
        <v>4.9909058291457313</v>
      </c>
      <c r="D48" s="1">
        <f t="shared" si="1"/>
        <v>4.9637714030290558</v>
      </c>
      <c r="E48" s="17">
        <f t="shared" si="0"/>
        <v>5.1187543633254586</v>
      </c>
      <c r="K48" s="1">
        <f t="shared" si="2"/>
        <v>491.39738229045525</v>
      </c>
    </row>
    <row r="49" spans="1:11" ht="15" x14ac:dyDescent="0.2">
      <c r="A49" s="21">
        <v>-53</v>
      </c>
      <c r="B49" s="22">
        <v>137.88999999999999</v>
      </c>
      <c r="C49" s="23">
        <v>5.1767634673366842</v>
      </c>
      <c r="D49" s="1">
        <f t="shared" si="1"/>
        <v>5.1187543633254586</v>
      </c>
      <c r="E49" s="17">
        <f t="shared" si="0"/>
        <v>5.2814888936237887</v>
      </c>
      <c r="K49" s="1">
        <f t="shared" si="2"/>
        <v>495.16934848829919</v>
      </c>
    </row>
    <row r="50" spans="1:11" ht="15" x14ac:dyDescent="0.2">
      <c r="A50" s="21">
        <v>-52</v>
      </c>
      <c r="B50" s="22">
        <v>134.61000000000001</v>
      </c>
      <c r="C50" s="23">
        <v>5.3000587437185915</v>
      </c>
      <c r="D50" s="1">
        <f t="shared" si="1"/>
        <v>5.2814888936237887</v>
      </c>
      <c r="E50" s="17">
        <f t="shared" si="0"/>
        <v>5.4514474813665688</v>
      </c>
      <c r="K50" s="1">
        <f t="shared" si="2"/>
        <v>498.94625570204613</v>
      </c>
    </row>
    <row r="51" spans="1:11" ht="15" x14ac:dyDescent="0.2">
      <c r="A51" s="21">
        <v>-51</v>
      </c>
      <c r="B51" s="22">
        <v>131.37</v>
      </c>
      <c r="C51" s="23">
        <v>5.5190479195979902</v>
      </c>
      <c r="D51" s="1">
        <f t="shared" si="1"/>
        <v>5.4514474813665688</v>
      </c>
      <c r="E51" s="17">
        <f t="shared" si="0"/>
        <v>5.6296143367093077</v>
      </c>
      <c r="K51" s="1">
        <f t="shared" si="2"/>
        <v>502.85115851333308</v>
      </c>
    </row>
    <row r="52" spans="1:11" ht="15" x14ac:dyDescent="0.2">
      <c r="A52" s="21">
        <v>-50</v>
      </c>
      <c r="B52" s="22">
        <v>128.16</v>
      </c>
      <c r="C52" s="23">
        <v>5.6460251030150763</v>
      </c>
      <c r="D52" s="1">
        <f t="shared" si="1"/>
        <v>5.6296143367093077</v>
      </c>
      <c r="E52" s="17">
        <f t="shared" si="0"/>
        <v>5.8159283012868563</v>
      </c>
      <c r="K52" s="1">
        <f t="shared" si="2"/>
        <v>506.7994719943672</v>
      </c>
    </row>
    <row r="53" spans="1:11" ht="15" x14ac:dyDescent="0.2">
      <c r="A53" s="21">
        <v>-49</v>
      </c>
      <c r="B53" s="22">
        <v>124.99</v>
      </c>
      <c r="C53" s="23">
        <v>5.8564269396984923</v>
      </c>
      <c r="D53" s="1">
        <f t="shared" si="1"/>
        <v>5.8159283012868563</v>
      </c>
      <c r="E53" s="17">
        <f t="shared" si="0"/>
        <v>6.0115117291893503</v>
      </c>
      <c r="K53" s="1">
        <f t="shared" si="2"/>
        <v>510.88550152265753</v>
      </c>
    </row>
    <row r="54" spans="1:11" ht="15" x14ac:dyDescent="0.2">
      <c r="A54" s="21">
        <v>-48</v>
      </c>
      <c r="B54" s="22">
        <v>121.85</v>
      </c>
      <c r="C54" s="23">
        <v>6.0140746356783925</v>
      </c>
      <c r="D54" s="1">
        <f t="shared" si="1"/>
        <v>6.0115117291893503</v>
      </c>
      <c r="E54" s="17">
        <f t="shared" si="0"/>
        <v>6.215637050394978</v>
      </c>
      <c r="K54" s="1">
        <f t="shared" si="2"/>
        <v>514.96272161177149</v>
      </c>
    </row>
    <row r="55" spans="1:11" ht="15" x14ac:dyDescent="0.2">
      <c r="A55" s="21">
        <v>-47</v>
      </c>
      <c r="B55" s="22">
        <v>118.76</v>
      </c>
      <c r="C55" s="23">
        <v>6.2594421658291459</v>
      </c>
      <c r="D55" s="1">
        <f t="shared" si="1"/>
        <v>6.215637050394978</v>
      </c>
      <c r="E55" s="17">
        <f t="shared" si="0"/>
        <v>6.4301858550181636</v>
      </c>
      <c r="K55" s="1">
        <f t="shared" si="2"/>
        <v>519.22826480401409</v>
      </c>
    </row>
    <row r="56" spans="1:11" ht="15" x14ac:dyDescent="0.2">
      <c r="A56" s="21">
        <v>-46</v>
      </c>
      <c r="B56" s="22">
        <v>115.7</v>
      </c>
      <c r="C56" s="23">
        <v>6.4146366809045228</v>
      </c>
      <c r="D56" s="1">
        <f t="shared" si="1"/>
        <v>6.4301858550181636</v>
      </c>
      <c r="E56" s="17">
        <f t="shared" si="0"/>
        <v>6.6543539842424186</v>
      </c>
      <c r="K56" s="1">
        <f t="shared" si="2"/>
        <v>523.4845516133538</v>
      </c>
    </row>
    <row r="57" spans="1:11" ht="15" x14ac:dyDescent="0.2">
      <c r="A57" s="21">
        <v>-45</v>
      </c>
      <c r="B57" s="22">
        <v>112.69</v>
      </c>
      <c r="C57" s="23">
        <v>6.6722722512562811</v>
      </c>
      <c r="D57" s="1">
        <f t="shared" si="1"/>
        <v>6.6543539842424186</v>
      </c>
      <c r="E57" s="17">
        <f t="shared" si="0"/>
        <v>6.8894627093503917</v>
      </c>
      <c r="K57" s="1">
        <f t="shared" si="2"/>
        <v>527.88016498488491</v>
      </c>
    </row>
    <row r="58" spans="1:11" ht="15" x14ac:dyDescent="0.2">
      <c r="A58" s="21">
        <v>-44</v>
      </c>
      <c r="B58" s="22">
        <v>109.72</v>
      </c>
      <c r="C58" s="23">
        <v>6.8630467336683436</v>
      </c>
      <c r="D58" s="1">
        <f t="shared" si="1"/>
        <v>6.8894627093503917</v>
      </c>
      <c r="E58" s="17">
        <f t="shared" si="0"/>
        <v>7.1353332924531623</v>
      </c>
      <c r="K58" s="1">
        <f t="shared" si="2"/>
        <v>532.31006004538756</v>
      </c>
    </row>
    <row r="59" spans="1:11" ht="15" x14ac:dyDescent="0.2">
      <c r="A59" s="21">
        <v>-43</v>
      </c>
      <c r="B59" s="22">
        <v>106.8</v>
      </c>
      <c r="C59" s="23">
        <v>7.1642503015075372</v>
      </c>
      <c r="D59" s="1">
        <f t="shared" si="1"/>
        <v>7.1353332924531623</v>
      </c>
      <c r="E59" s="17">
        <f t="shared" si="0"/>
        <v>7.3934648569021864</v>
      </c>
      <c r="K59" s="1">
        <f t="shared" si="2"/>
        <v>536.88822196247111</v>
      </c>
    </row>
    <row r="60" spans="1:11" ht="15" x14ac:dyDescent="0.2">
      <c r="A60" s="21">
        <v>-42</v>
      </c>
      <c r="B60" s="22">
        <v>103.92</v>
      </c>
      <c r="C60" s="23">
        <v>7.347047788944721</v>
      </c>
      <c r="D60" s="1">
        <f t="shared" si="1"/>
        <v>7.3934648569021864</v>
      </c>
      <c r="E60" s="17">
        <f t="shared" si="0"/>
        <v>7.66366014028549</v>
      </c>
      <c r="K60" s="1">
        <f t="shared" si="2"/>
        <v>541.50190154691893</v>
      </c>
    </row>
    <row r="61" spans="1:11" ht="15" x14ac:dyDescent="0.2">
      <c r="A61" s="21">
        <v>-41</v>
      </c>
      <c r="B61" s="22">
        <v>101.09</v>
      </c>
      <c r="C61" s="23">
        <v>7.6801029145728625</v>
      </c>
      <c r="D61" s="1">
        <f t="shared" si="1"/>
        <v>7.66366014028549</v>
      </c>
      <c r="E61" s="17">
        <f t="shared" si="0"/>
        <v>7.9476241214229084</v>
      </c>
      <c r="K61" s="1">
        <f t="shared" si="2"/>
        <v>546.27349202684002</v>
      </c>
    </row>
    <row r="62" spans="1:11" ht="15" x14ac:dyDescent="0.2">
      <c r="A62" s="21">
        <v>-40</v>
      </c>
      <c r="B62" s="22">
        <v>98.3</v>
      </c>
      <c r="C62" s="23">
        <v>7.9027757286432108</v>
      </c>
      <c r="D62" s="1">
        <f t="shared" si="1"/>
        <v>7.9476241214229084</v>
      </c>
      <c r="E62" s="17">
        <f t="shared" si="0"/>
        <v>8.2440160870193839</v>
      </c>
      <c r="K62" s="1">
        <f t="shared" si="2"/>
        <v>551.00680123093412</v>
      </c>
    </row>
    <row r="63" spans="1:11" ht="15" x14ac:dyDescent="0.2">
      <c r="A63" s="21">
        <v>-39</v>
      </c>
      <c r="B63" s="22">
        <v>95.57</v>
      </c>
      <c r="C63" s="23">
        <v>8.2720683417085468</v>
      </c>
      <c r="D63" s="1">
        <f t="shared" si="1"/>
        <v>8.2440160870193839</v>
      </c>
      <c r="E63" s="17">
        <f t="shared" si="0"/>
        <v>8.5545514105344562</v>
      </c>
      <c r="K63" s="1">
        <f t="shared" si="2"/>
        <v>555.88305771384501</v>
      </c>
    </row>
    <row r="64" spans="1:11" ht="15" x14ac:dyDescent="0.2">
      <c r="A64" s="21">
        <v>-38</v>
      </c>
      <c r="B64" s="22">
        <v>92.89</v>
      </c>
      <c r="C64" s="23">
        <v>8.5156068844221178</v>
      </c>
      <c r="D64" s="1">
        <f t="shared" si="1"/>
        <v>8.5545514105344562</v>
      </c>
      <c r="E64" s="17">
        <f t="shared" si="0"/>
        <v>8.8799999727041925</v>
      </c>
      <c r="K64" s="1">
        <f t="shared" si="2"/>
        <v>560.84976007214311</v>
      </c>
    </row>
    <row r="65" spans="1:11" ht="15" x14ac:dyDescent="0.2">
      <c r="A65" s="21">
        <v>-37</v>
      </c>
      <c r="B65" s="22">
        <v>90.26</v>
      </c>
      <c r="C65" s="23">
        <v>8.8676822110552802</v>
      </c>
      <c r="D65" s="1">
        <f t="shared" si="1"/>
        <v>8.8799999727041925</v>
      </c>
      <c r="E65" s="17">
        <f t="shared" si="0"/>
        <v>9.2198063908064913</v>
      </c>
      <c r="K65" s="1">
        <f t="shared" si="2"/>
        <v>565.82449119419073</v>
      </c>
    </row>
    <row r="66" spans="1:11" ht="15" x14ac:dyDescent="0.2">
      <c r="A66" s="21">
        <v>-36</v>
      </c>
      <c r="B66" s="22">
        <v>87.69</v>
      </c>
      <c r="C66" s="23">
        <v>9.1369767336683463</v>
      </c>
      <c r="D66" s="1">
        <f t="shared" si="1"/>
        <v>9.2198063908064913</v>
      </c>
      <c r="E66" s="17">
        <f t="shared" si="0"/>
        <v>9.5760025040685939</v>
      </c>
      <c r="K66" s="1">
        <f t="shared" si="2"/>
        <v>570.95112383720232</v>
      </c>
    </row>
    <row r="67" spans="1:11" ht="15" x14ac:dyDescent="0.2">
      <c r="A67" s="21">
        <v>-35</v>
      </c>
      <c r="B67" s="22">
        <v>85.17</v>
      </c>
      <c r="C67" s="23">
        <v>9.5455264824120576</v>
      </c>
      <c r="D67" s="1">
        <f t="shared" si="1"/>
        <v>9.5760025040685939</v>
      </c>
      <c r="E67" s="17">
        <f t="shared" ref="E67:E101" si="3">D67*(B67/B68)^$I$3</f>
        <v>9.9479012456259639</v>
      </c>
      <c r="K67" s="1">
        <f t="shared" si="2"/>
        <v>576.07990149860632</v>
      </c>
    </row>
    <row r="68" spans="1:11" ht="15" x14ac:dyDescent="0.2">
      <c r="A68" s="21">
        <v>-34</v>
      </c>
      <c r="B68" s="22">
        <v>82.71</v>
      </c>
      <c r="C68" s="23">
        <v>9.8368990954773832</v>
      </c>
      <c r="D68" s="1">
        <f t="shared" ref="D68:D131" si="4">E67</f>
        <v>9.9479012456259639</v>
      </c>
      <c r="E68" s="17">
        <f t="shared" si="3"/>
        <v>10.336092296220315</v>
      </c>
      <c r="K68" s="1">
        <f t="shared" ref="K68:K131" si="5">1/(E67*B67/(K67*(B68)*E68))</f>
        <v>581.27147430517937</v>
      </c>
    </row>
    <row r="69" spans="1:11" ht="15" x14ac:dyDescent="0.2">
      <c r="A69" s="21">
        <v>-33</v>
      </c>
      <c r="B69" s="22">
        <v>80.31</v>
      </c>
      <c r="C69" s="23">
        <v>10.250324723618084</v>
      </c>
      <c r="D69" s="1">
        <f t="shared" si="4"/>
        <v>10.336092296220315</v>
      </c>
      <c r="E69" s="17">
        <f t="shared" si="3"/>
        <v>10.742948970153188</v>
      </c>
      <c r="K69" s="1">
        <f t="shared" si="5"/>
        <v>586.62119438330501</v>
      </c>
    </row>
    <row r="70" spans="1:11" ht="15" x14ac:dyDescent="0.2">
      <c r="A70" s="21">
        <v>-32</v>
      </c>
      <c r="B70" s="22">
        <v>77.959999999999994</v>
      </c>
      <c r="C70" s="23">
        <v>10.577285025125622</v>
      </c>
      <c r="D70" s="1">
        <f t="shared" si="4"/>
        <v>10.742948970153188</v>
      </c>
      <c r="E70" s="17">
        <f t="shared" si="3"/>
        <v>11.167501982077788</v>
      </c>
      <c r="K70" s="1">
        <f t="shared" si="5"/>
        <v>591.96016119327805</v>
      </c>
    </row>
    <row r="71" spans="1:11" ht="15" x14ac:dyDescent="0.2">
      <c r="A71" s="21">
        <v>-31</v>
      </c>
      <c r="B71" s="22">
        <v>75.67</v>
      </c>
      <c r="C71" s="23">
        <v>11.052092311557779</v>
      </c>
      <c r="D71" s="1">
        <f t="shared" si="4"/>
        <v>11.167501982077788</v>
      </c>
      <c r="E71" s="17">
        <f t="shared" si="3"/>
        <v>11.60827137106088</v>
      </c>
      <c r="K71" s="1">
        <f t="shared" si="5"/>
        <v>597.24964088061711</v>
      </c>
    </row>
    <row r="72" spans="1:11" ht="15" x14ac:dyDescent="0.2">
      <c r="A72" s="21">
        <v>-30</v>
      </c>
      <c r="B72" s="22">
        <v>73.45</v>
      </c>
      <c r="C72" s="23">
        <v>11.384573718592971</v>
      </c>
      <c r="D72" s="1">
        <f t="shared" si="4"/>
        <v>11.60827137106088</v>
      </c>
      <c r="E72" s="17">
        <f t="shared" si="3"/>
        <v>12.067566292122413</v>
      </c>
      <c r="K72" s="1">
        <f t="shared" si="5"/>
        <v>602.6651860879</v>
      </c>
    </row>
    <row r="73" spans="1:11" ht="15" x14ac:dyDescent="0.2">
      <c r="A73" s="21">
        <v>-29</v>
      </c>
      <c r="B73" s="22">
        <v>71.290000000000006</v>
      </c>
      <c r="C73" s="23">
        <v>11.896761909547731</v>
      </c>
      <c r="D73" s="1">
        <f t="shared" si="4"/>
        <v>12.067566292122413</v>
      </c>
      <c r="E73" s="17">
        <f t="shared" si="3"/>
        <v>12.545863630868151</v>
      </c>
      <c r="K73" s="1">
        <f t="shared" si="5"/>
        <v>608.12630336061011</v>
      </c>
    </row>
    <row r="74" spans="1:11" ht="15" x14ac:dyDescent="0.2">
      <c r="A74" s="21">
        <v>-28</v>
      </c>
      <c r="B74" s="22">
        <v>69.19</v>
      </c>
      <c r="C74" s="23">
        <v>12.27463904522612</v>
      </c>
      <c r="D74" s="1">
        <f t="shared" si="4"/>
        <v>12.545863630868151</v>
      </c>
      <c r="E74" s="17">
        <f t="shared" si="3"/>
        <v>13.043587931700186</v>
      </c>
      <c r="K74" s="1">
        <f t="shared" si="5"/>
        <v>613.62777904607162</v>
      </c>
    </row>
    <row r="75" spans="1:11" ht="15" x14ac:dyDescent="0.2">
      <c r="A75" s="21">
        <v>-27</v>
      </c>
      <c r="B75" s="22">
        <v>67.150000000000006</v>
      </c>
      <c r="C75" s="23">
        <v>12.815663668341706</v>
      </c>
      <c r="D75" s="1">
        <f t="shared" si="4"/>
        <v>13.043587931700186</v>
      </c>
      <c r="E75" s="17">
        <f t="shared" si="3"/>
        <v>13.558393353218321</v>
      </c>
      <c r="K75" s="1">
        <f t="shared" si="5"/>
        <v>619.04020688428886</v>
      </c>
    </row>
    <row r="76" spans="1:11" ht="15" x14ac:dyDescent="0.2">
      <c r="A76" s="21">
        <v>-26</v>
      </c>
      <c r="B76" s="22">
        <v>65.180000000000007</v>
      </c>
      <c r="C76" s="23">
        <v>13.227259396984929</v>
      </c>
      <c r="D76" s="1">
        <f t="shared" si="4"/>
        <v>13.558393353218321</v>
      </c>
      <c r="E76" s="17">
        <f t="shared" si="3"/>
        <v>14.089983377204529</v>
      </c>
      <c r="K76" s="1">
        <f t="shared" si="5"/>
        <v>624.43817816191768</v>
      </c>
    </row>
    <row r="77" spans="1:11" ht="15" x14ac:dyDescent="0.2">
      <c r="A77" s="21">
        <v>-25</v>
      </c>
      <c r="B77" s="22">
        <v>63.28</v>
      </c>
      <c r="C77" s="23">
        <v>13.795293065326625</v>
      </c>
      <c r="D77" s="1">
        <f t="shared" si="4"/>
        <v>14.089983377204529</v>
      </c>
      <c r="E77" s="17">
        <f t="shared" si="3"/>
        <v>14.640985929217367</v>
      </c>
      <c r="K77" s="1">
        <f t="shared" si="5"/>
        <v>629.94321826471901</v>
      </c>
    </row>
    <row r="78" spans="1:11" ht="15" x14ac:dyDescent="0.2">
      <c r="A78" s="21">
        <v>-24</v>
      </c>
      <c r="B78" s="22">
        <v>61.44</v>
      </c>
      <c r="C78" s="23">
        <v>14.235720954773868</v>
      </c>
      <c r="D78" s="1">
        <f t="shared" si="4"/>
        <v>14.640985929217367</v>
      </c>
      <c r="E78" s="17">
        <f t="shared" si="3"/>
        <v>15.208067910995398</v>
      </c>
      <c r="K78" s="1">
        <f t="shared" si="5"/>
        <v>635.31610009711676</v>
      </c>
    </row>
    <row r="79" spans="1:11" ht="15" x14ac:dyDescent="0.2">
      <c r="A79" s="21">
        <v>-23</v>
      </c>
      <c r="B79" s="22">
        <v>59.67</v>
      </c>
      <c r="C79" s="23">
        <v>14.841786281407034</v>
      </c>
      <c r="D79" s="1">
        <f t="shared" si="4"/>
        <v>15.208067910995398</v>
      </c>
      <c r="E79" s="17">
        <f t="shared" si="3"/>
        <v>15.790380739766066</v>
      </c>
      <c r="K79" s="1">
        <f t="shared" si="5"/>
        <v>640.63881898573743</v>
      </c>
    </row>
    <row r="80" spans="1:11" ht="15" x14ac:dyDescent="0.2">
      <c r="A80" s="21">
        <v>-22</v>
      </c>
      <c r="B80" s="22">
        <v>57.97</v>
      </c>
      <c r="C80" s="23">
        <v>15.27055713567839</v>
      </c>
      <c r="D80" s="1">
        <f t="shared" si="4"/>
        <v>15.790380739766066</v>
      </c>
      <c r="E80" s="17">
        <f t="shared" si="3"/>
        <v>16.386831835862221</v>
      </c>
      <c r="K80" s="1">
        <f t="shared" si="5"/>
        <v>645.89646612765887</v>
      </c>
    </row>
    <row r="81" spans="1:11" ht="15" x14ac:dyDescent="0.2">
      <c r="A81" s="21">
        <v>-21</v>
      </c>
      <c r="B81" s="22">
        <v>56.34</v>
      </c>
      <c r="C81" s="23">
        <v>15.963645075376878</v>
      </c>
      <c r="D81" s="1">
        <f t="shared" si="4"/>
        <v>16.386831835862221</v>
      </c>
      <c r="E81" s="17">
        <f t="shared" si="3"/>
        <v>16.996060019963274</v>
      </c>
      <c r="K81" s="1">
        <f t="shared" si="5"/>
        <v>651.07303644786475</v>
      </c>
    </row>
    <row r="82" spans="1:11" ht="15" x14ac:dyDescent="0.2">
      <c r="A82" s="21">
        <v>-20</v>
      </c>
      <c r="B82" s="22">
        <v>54.78</v>
      </c>
      <c r="C82" s="23">
        <v>16.413139296482413</v>
      </c>
      <c r="D82" s="1">
        <f t="shared" si="4"/>
        <v>16.996060019963274</v>
      </c>
      <c r="E82" s="17">
        <f t="shared" si="3"/>
        <v>17.616411892740022</v>
      </c>
      <c r="K82" s="1">
        <f t="shared" si="5"/>
        <v>656.15145331368376</v>
      </c>
    </row>
    <row r="83" spans="1:11" ht="15" x14ac:dyDescent="0.2">
      <c r="A83" s="21">
        <v>-19</v>
      </c>
      <c r="B83" s="22">
        <v>53.29</v>
      </c>
      <c r="C83" s="23">
        <v>17.100526984924631</v>
      </c>
      <c r="D83" s="1">
        <f t="shared" si="4"/>
        <v>17.616411892740022</v>
      </c>
      <c r="E83" s="17">
        <f t="shared" si="3"/>
        <v>18.245920152999361</v>
      </c>
      <c r="K83" s="1">
        <f t="shared" si="5"/>
        <v>661.11361530549993</v>
      </c>
    </row>
    <row r="84" spans="1:11" ht="15" x14ac:dyDescent="0.2">
      <c r="A84" s="21">
        <v>-18</v>
      </c>
      <c r="B84" s="22">
        <v>51.87</v>
      </c>
      <c r="C84" s="23">
        <v>17.553775728643224</v>
      </c>
      <c r="D84" s="1">
        <f t="shared" si="4"/>
        <v>18.245920152999361</v>
      </c>
      <c r="E84" s="17">
        <f t="shared" si="3"/>
        <v>18.877427224703446</v>
      </c>
      <c r="K84" s="1">
        <f t="shared" si="5"/>
        <v>665.76914470959196</v>
      </c>
    </row>
    <row r="85" spans="1:11" ht="15" x14ac:dyDescent="0.2">
      <c r="A85" s="21">
        <v>-17</v>
      </c>
      <c r="B85" s="22">
        <v>50.53</v>
      </c>
      <c r="C85" s="23">
        <v>18.250398844221117</v>
      </c>
      <c r="D85" s="1">
        <f t="shared" si="4"/>
        <v>18.877427224703446</v>
      </c>
      <c r="E85" s="17">
        <f t="shared" si="3"/>
        <v>19.512556006947243</v>
      </c>
      <c r="K85" s="1">
        <f t="shared" si="5"/>
        <v>670.39084055683941</v>
      </c>
    </row>
    <row r="86" spans="1:11" ht="15" x14ac:dyDescent="0.2">
      <c r="A86" s="21">
        <v>-16</v>
      </c>
      <c r="B86" s="22">
        <v>49.26</v>
      </c>
      <c r="C86" s="23">
        <v>18.695341055276383</v>
      </c>
      <c r="D86" s="1">
        <f t="shared" si="4"/>
        <v>19.512556006947243</v>
      </c>
      <c r="E86" s="17">
        <f t="shared" si="3"/>
        <v>20.148280852273675</v>
      </c>
      <c r="K86" s="1">
        <f t="shared" si="5"/>
        <v>674.83409191689054</v>
      </c>
    </row>
    <row r="87" spans="1:11" ht="15" x14ac:dyDescent="0.2">
      <c r="A87" s="21">
        <v>-15</v>
      </c>
      <c r="B87" s="22">
        <v>48.06</v>
      </c>
      <c r="C87" s="23">
        <v>19.39520035175881</v>
      </c>
      <c r="D87" s="1">
        <f t="shared" si="4"/>
        <v>20.148280852273675</v>
      </c>
      <c r="E87" s="17">
        <f t="shared" si="3"/>
        <v>20.781226310310903</v>
      </c>
      <c r="K87" s="1">
        <f t="shared" si="5"/>
        <v>679.0778257486445</v>
      </c>
    </row>
    <row r="88" spans="1:11" ht="15" x14ac:dyDescent="0.2">
      <c r="A88" s="21">
        <v>-14</v>
      </c>
      <c r="B88" s="22">
        <v>46.93</v>
      </c>
      <c r="C88" s="23">
        <v>19.802946582914586</v>
      </c>
      <c r="D88" s="1">
        <f t="shared" si="4"/>
        <v>20.781226310310903</v>
      </c>
      <c r="E88" s="17">
        <f t="shared" si="3"/>
        <v>21.395548143737926</v>
      </c>
      <c r="K88" s="1">
        <f t="shared" si="5"/>
        <v>682.71364462652957</v>
      </c>
    </row>
    <row r="89" spans="1:11" ht="15" x14ac:dyDescent="0.2">
      <c r="A89" s="21">
        <v>-13</v>
      </c>
      <c r="B89" s="22">
        <v>45.89</v>
      </c>
      <c r="C89" s="23">
        <v>20.525886281407047</v>
      </c>
      <c r="D89" s="1">
        <f t="shared" si="4"/>
        <v>21.395548143737926</v>
      </c>
      <c r="E89" s="17">
        <f t="shared" si="3"/>
        <v>22.004470415473662</v>
      </c>
      <c r="K89" s="1">
        <f t="shared" si="5"/>
        <v>686.58385943938606</v>
      </c>
    </row>
    <row r="90" spans="1:11" ht="15" x14ac:dyDescent="0.2">
      <c r="A90" s="21">
        <v>-12</v>
      </c>
      <c r="B90" s="22">
        <v>44.91</v>
      </c>
      <c r="C90" s="23">
        <v>20.946019447236182</v>
      </c>
      <c r="D90" s="1">
        <f t="shared" si="4"/>
        <v>22.004470415473662</v>
      </c>
      <c r="E90" s="17">
        <f t="shared" si="3"/>
        <v>22.584570857782484</v>
      </c>
      <c r="K90" s="1">
        <f t="shared" si="5"/>
        <v>689.63534045007259</v>
      </c>
    </row>
    <row r="91" spans="1:11" ht="15" x14ac:dyDescent="0.2">
      <c r="A91" s="21">
        <v>-11</v>
      </c>
      <c r="B91" s="22">
        <v>44.02</v>
      </c>
      <c r="C91" s="23">
        <v>21.590476733668332</v>
      </c>
      <c r="D91" s="1">
        <f t="shared" si="4"/>
        <v>22.584570857782484</v>
      </c>
      <c r="E91" s="17">
        <f t="shared" si="3"/>
        <v>23.143445827022255</v>
      </c>
      <c r="K91" s="1">
        <f t="shared" si="5"/>
        <v>692.69598571927838</v>
      </c>
    </row>
    <row r="92" spans="1:11" ht="15" x14ac:dyDescent="0.2">
      <c r="A92" s="21">
        <v>-10</v>
      </c>
      <c r="B92" s="22">
        <v>43.2</v>
      </c>
      <c r="C92" s="23">
        <v>22.002858643216065</v>
      </c>
      <c r="D92" s="1">
        <f t="shared" si="4"/>
        <v>23.143445827022255</v>
      </c>
      <c r="E92" s="17">
        <f t="shared" si="3"/>
        <v>23.676412042593768</v>
      </c>
      <c r="K92" s="1">
        <f t="shared" si="5"/>
        <v>695.44733520018156</v>
      </c>
    </row>
    <row r="93" spans="1:11" ht="15" x14ac:dyDescent="0.2">
      <c r="A93" s="21">
        <v>-9</v>
      </c>
      <c r="B93" s="22">
        <v>42.45</v>
      </c>
      <c r="C93" s="23">
        <v>22.629270703517605</v>
      </c>
      <c r="D93" s="1">
        <f t="shared" si="4"/>
        <v>23.676412042593768</v>
      </c>
      <c r="E93" s="17">
        <f t="shared" si="3"/>
        <v>24.16366520948241</v>
      </c>
      <c r="K93" s="1">
        <f t="shared" si="5"/>
        <v>697.43721197972491</v>
      </c>
    </row>
    <row r="94" spans="1:11" ht="15" x14ac:dyDescent="0.2">
      <c r="A94" s="21">
        <v>-8</v>
      </c>
      <c r="B94" s="22">
        <v>41.79</v>
      </c>
      <c r="C94" s="23">
        <v>23.000207889447253</v>
      </c>
      <c r="D94" s="1">
        <f t="shared" si="4"/>
        <v>24.16366520948241</v>
      </c>
      <c r="E94" s="17">
        <f t="shared" si="3"/>
        <v>24.614471279821718</v>
      </c>
      <c r="J94" s="6"/>
      <c r="K94" s="1">
        <f t="shared" si="5"/>
        <v>699.40300475850552</v>
      </c>
    </row>
    <row r="95" spans="1:11" ht="15" x14ac:dyDescent="0.2">
      <c r="A95" s="21">
        <v>-7</v>
      </c>
      <c r="B95" s="22">
        <v>41.2</v>
      </c>
      <c r="C95" s="23">
        <v>23.628413919597978</v>
      </c>
      <c r="D95" s="1">
        <f t="shared" si="4"/>
        <v>24.614471279821718</v>
      </c>
      <c r="E95" s="17">
        <f t="shared" si="3"/>
        <v>25.016289583778082</v>
      </c>
      <c r="K95" s="1">
        <f t="shared" si="5"/>
        <v>700.78487951490877</v>
      </c>
    </row>
    <row r="96" spans="1:11" ht="15" x14ac:dyDescent="0.2">
      <c r="A96" s="21">
        <v>-6</v>
      </c>
      <c r="B96" s="22">
        <v>40.69</v>
      </c>
      <c r="C96" s="23">
        <v>24.100848592964834</v>
      </c>
      <c r="D96" s="1">
        <f t="shared" si="4"/>
        <v>25.016289583778082</v>
      </c>
      <c r="E96" s="17">
        <f t="shared" si="3"/>
        <v>25.364189584834897</v>
      </c>
      <c r="K96" s="1">
        <f t="shared" si="5"/>
        <v>701.73524804614874</v>
      </c>
    </row>
    <row r="97" spans="1:11" ht="15" x14ac:dyDescent="0.2">
      <c r="A97" s="21">
        <v>-5</v>
      </c>
      <c r="B97" s="22">
        <v>40.26</v>
      </c>
      <c r="C97" s="23">
        <v>25.026439045226141</v>
      </c>
      <c r="D97" s="1">
        <f t="shared" si="4"/>
        <v>25.364189584834897</v>
      </c>
      <c r="E97" s="17">
        <f t="shared" si="3"/>
        <v>25.662096158551563</v>
      </c>
      <c r="F97" s="7"/>
      <c r="G97" s="8" t="s">
        <v>26</v>
      </c>
      <c r="H97" s="3" t="s">
        <v>27</v>
      </c>
      <c r="I97" s="3" t="s">
        <v>28</v>
      </c>
      <c r="J97" s="3" t="s">
        <v>29</v>
      </c>
      <c r="K97" s="1">
        <f t="shared" si="5"/>
        <v>702.47441229419451</v>
      </c>
    </row>
    <row r="98" spans="1:11" ht="15" x14ac:dyDescent="0.2">
      <c r="A98" s="21">
        <v>-4</v>
      </c>
      <c r="B98" s="22">
        <v>39.9</v>
      </c>
      <c r="C98" s="23">
        <v>25.764966683417075</v>
      </c>
      <c r="D98" s="1">
        <f t="shared" si="4"/>
        <v>25.662096158551563</v>
      </c>
      <c r="E98" s="17">
        <f t="shared" si="3"/>
        <v>25.889615368648048</v>
      </c>
      <c r="G98" s="1">
        <f t="shared" ref="G98:G150" si="6">1-EXP(-I$5*((A98-A$97)/I$7)^(I$6+1))</f>
        <v>7.8121948321685508E-5</v>
      </c>
      <c r="H98" s="1">
        <f>G99-G98</f>
        <v>5.4668277986202884E-4</v>
      </c>
      <c r="I98" s="4">
        <f>I$15*H98*(I$16*I$12)*I$13</f>
        <v>0.61012774305822715</v>
      </c>
      <c r="J98" s="1">
        <f>I98/((I$12+I$10)*1000)</f>
        <v>1.2410047308460328</v>
      </c>
      <c r="K98" s="1">
        <f t="shared" si="5"/>
        <v>702.36539348430085</v>
      </c>
    </row>
    <row r="99" spans="1:11" ht="15" x14ac:dyDescent="0.2">
      <c r="A99" s="21">
        <v>-3</v>
      </c>
      <c r="B99" s="22">
        <v>39.630000000000003</v>
      </c>
      <c r="C99" s="23">
        <v>26.927343567839191</v>
      </c>
      <c r="D99" s="1">
        <f t="shared" si="4"/>
        <v>25.889615368648048</v>
      </c>
      <c r="E99" s="17">
        <f t="shared" si="3"/>
        <v>26.060460293913433</v>
      </c>
      <c r="G99" s="1">
        <f t="shared" si="6"/>
        <v>6.2480472818371435E-4</v>
      </c>
      <c r="H99" s="1">
        <f t="shared" ref="H99:H149" si="7">G100-G99</f>
        <v>1.4823471038106772E-3</v>
      </c>
      <c r="I99" s="4">
        <f t="shared" ref="I99:I150" si="8">I$15*H99*(I$16*I$12)*I$13</f>
        <v>1.6543800649897271</v>
      </c>
      <c r="J99" s="1">
        <f t="shared" ref="J99:J150" si="9">I99/((I$12+I$10)*1000)</f>
        <v>3.3650223426632198</v>
      </c>
      <c r="K99" s="1">
        <f t="shared" si="5"/>
        <v>702.21607271936125</v>
      </c>
    </row>
    <row r="100" spans="1:11" ht="15" x14ac:dyDescent="0.2">
      <c r="A100" s="21">
        <v>-2</v>
      </c>
      <c r="B100" s="22">
        <v>39.43</v>
      </c>
      <c r="C100" s="23">
        <v>28.127758140703527</v>
      </c>
      <c r="D100" s="1">
        <f t="shared" si="4"/>
        <v>26.060460293913433</v>
      </c>
      <c r="E100" s="17">
        <f t="shared" si="3"/>
        <v>26.163927402480258</v>
      </c>
      <c r="G100" s="1">
        <f t="shared" si="6"/>
        <v>2.1071518319943916E-3</v>
      </c>
      <c r="H100" s="1">
        <f t="shared" si="7"/>
        <v>2.8803689753232886E-3</v>
      </c>
      <c r="I100" s="4">
        <f t="shared" si="8"/>
        <v>3.2146485801737992</v>
      </c>
      <c r="J100" s="1">
        <f t="shared" si="9"/>
        <v>6.5386210369759272</v>
      </c>
      <c r="K100" s="1">
        <f t="shared" si="5"/>
        <v>701.4461301656014</v>
      </c>
    </row>
    <row r="101" spans="1:11" ht="15" x14ac:dyDescent="0.2">
      <c r="A101" s="21">
        <v>-1</v>
      </c>
      <c r="B101" s="22">
        <v>39.31</v>
      </c>
      <c r="C101" s="23">
        <v>29.753926482412059</v>
      </c>
      <c r="D101" s="1">
        <f t="shared" si="4"/>
        <v>26.163927402480258</v>
      </c>
      <c r="E101" s="17">
        <f t="shared" si="3"/>
        <v>26.198578078514089</v>
      </c>
      <c r="G101" s="1">
        <f t="shared" si="6"/>
        <v>4.9875208073176802E-3</v>
      </c>
      <c r="H101" s="1">
        <f t="shared" si="7"/>
        <v>4.7305753190739486E-3</v>
      </c>
      <c r="I101" s="4">
        <f t="shared" si="8"/>
        <v>5.2795795827371235</v>
      </c>
      <c r="J101" s="1">
        <f t="shared" si="9"/>
        <v>10.738707284827745</v>
      </c>
      <c r="K101" s="1">
        <f t="shared" si="5"/>
        <v>700.2375172752221</v>
      </c>
    </row>
    <row r="102" spans="1:11" ht="15" x14ac:dyDescent="0.2">
      <c r="A102" s="21">
        <v>0</v>
      </c>
      <c r="B102" s="22">
        <v>39.270000000000003</v>
      </c>
      <c r="C102" s="23">
        <v>31.496667688442187</v>
      </c>
      <c r="D102" s="1">
        <f t="shared" si="4"/>
        <v>26.198578078514089</v>
      </c>
      <c r="E102" s="17">
        <f>D102*(B102/B103)^$I$4</f>
        <v>26.165259272960892</v>
      </c>
      <c r="G102" s="1">
        <f t="shared" si="6"/>
        <v>9.7180961263916288E-3</v>
      </c>
      <c r="H102" s="1">
        <f t="shared" si="7"/>
        <v>7.0153185969893395E-3</v>
      </c>
      <c r="I102" s="4">
        <f t="shared" si="8"/>
        <v>7.8294774594798042</v>
      </c>
      <c r="J102" s="1">
        <f t="shared" si="9"/>
        <v>15.925220050745235</v>
      </c>
      <c r="K102" s="1">
        <f t="shared" si="5"/>
        <v>698.63534733835547</v>
      </c>
    </row>
    <row r="103" spans="1:11" ht="15" x14ac:dyDescent="0.2">
      <c r="A103" s="21">
        <v>1</v>
      </c>
      <c r="B103" s="22">
        <v>39.31</v>
      </c>
      <c r="C103" s="23">
        <v>33.82279582914574</v>
      </c>
      <c r="D103" s="1">
        <f t="shared" si="4"/>
        <v>26.165259272960892</v>
      </c>
      <c r="E103" s="17">
        <f t="shared" ref="E103:E166" si="10">D103*(B103/B104)^$I$4</f>
        <v>26.065759027428928</v>
      </c>
      <c r="G103" s="1">
        <f t="shared" si="6"/>
        <v>1.6733414723380968E-2</v>
      </c>
      <c r="H103" s="1">
        <f t="shared" si="7"/>
        <v>9.7076096684095559E-3</v>
      </c>
      <c r="I103" s="4">
        <f t="shared" si="8"/>
        <v>10.834220860170054</v>
      </c>
      <c r="J103" s="1">
        <f t="shared" si="9"/>
        <v>22.03689226637686</v>
      </c>
      <c r="K103" s="1">
        <f t="shared" si="5"/>
        <v>696.68751993185515</v>
      </c>
    </row>
    <row r="104" spans="1:11" ht="15" x14ac:dyDescent="0.2">
      <c r="A104" s="21">
        <v>2</v>
      </c>
      <c r="B104" s="22">
        <v>39.43</v>
      </c>
      <c r="C104" s="23">
        <v>36.111107272727274</v>
      </c>
      <c r="D104" s="1">
        <f t="shared" si="4"/>
        <v>26.065759027428928</v>
      </c>
      <c r="E104" s="17">
        <f t="shared" si="10"/>
        <v>25.901430898255224</v>
      </c>
      <c r="G104" s="1">
        <f t="shared" si="6"/>
        <v>2.6441024391790524E-2</v>
      </c>
      <c r="H104" s="1">
        <f t="shared" si="7"/>
        <v>1.2769536455886299E-2</v>
      </c>
      <c r="I104" s="4">
        <f t="shared" si="8"/>
        <v>14.251497842489123</v>
      </c>
      <c r="J104" s="1">
        <f t="shared" si="9"/>
        <v>28.987661101132986</v>
      </c>
      <c r="K104" s="1">
        <f t="shared" si="5"/>
        <v>694.40868680940298</v>
      </c>
    </row>
    <row r="105" spans="1:11" ht="15" x14ac:dyDescent="0.2">
      <c r="A105" s="21">
        <v>3</v>
      </c>
      <c r="B105" s="22">
        <v>39.630000000000003</v>
      </c>
      <c r="C105" s="23">
        <v>39.017420404040408</v>
      </c>
      <c r="D105" s="1">
        <f t="shared" si="4"/>
        <v>25.901430898255224</v>
      </c>
      <c r="E105" s="17">
        <f t="shared" si="10"/>
        <v>25.682525483246948</v>
      </c>
      <c r="G105" s="1">
        <f t="shared" si="6"/>
        <v>3.9210560847676823E-2</v>
      </c>
      <c r="H105" s="1">
        <f t="shared" si="7"/>
        <v>1.6151090901020071E-2</v>
      </c>
      <c r="I105" s="4">
        <f t="shared" si="8"/>
        <v>18.025496690886516</v>
      </c>
      <c r="J105" s="1">
        <f t="shared" si="9"/>
        <v>36.664005077220096</v>
      </c>
      <c r="K105" s="1">
        <f t="shared" si="5"/>
        <v>692.03237314164767</v>
      </c>
    </row>
    <row r="106" spans="1:11" ht="15" x14ac:dyDescent="0.2">
      <c r="A106" s="21">
        <v>4</v>
      </c>
      <c r="B106" s="22">
        <v>39.9</v>
      </c>
      <c r="C106" s="23">
        <v>41.847811818181825</v>
      </c>
      <c r="D106" s="1">
        <f t="shared" si="4"/>
        <v>25.682525483246948</v>
      </c>
      <c r="E106" s="17">
        <f t="shared" si="10"/>
        <v>25.395784557667881</v>
      </c>
      <c r="G106" s="1">
        <f t="shared" si="6"/>
        <v>5.5361651748696894E-2</v>
      </c>
      <c r="H106" s="1">
        <f t="shared" si="7"/>
        <v>1.9789535035098282E-2</v>
      </c>
      <c r="I106" s="4">
        <f t="shared" si="8"/>
        <v>22.086198416901826</v>
      </c>
      <c r="J106" s="1">
        <f t="shared" si="9"/>
        <v>44.923505009611667</v>
      </c>
      <c r="K106" s="1">
        <f t="shared" si="5"/>
        <v>688.96814262020428</v>
      </c>
    </row>
    <row r="107" spans="1:11" ht="15" x14ac:dyDescent="0.2">
      <c r="A107" s="21">
        <v>5</v>
      </c>
      <c r="B107" s="22">
        <v>40.26</v>
      </c>
      <c r="C107" s="23">
        <v>45.19305929292932</v>
      </c>
      <c r="D107" s="1">
        <f t="shared" si="4"/>
        <v>25.395784557667881</v>
      </c>
      <c r="E107" s="17">
        <f t="shared" si="10"/>
        <v>25.060759861652002</v>
      </c>
      <c r="G107" s="1">
        <f t="shared" si="6"/>
        <v>7.5151186783795176E-2</v>
      </c>
      <c r="H107" s="1">
        <f t="shared" si="7"/>
        <v>2.3609434039714494E-2</v>
      </c>
      <c r="I107" s="4">
        <f t="shared" si="8"/>
        <v>26.349413656615535</v>
      </c>
      <c r="J107" s="1">
        <f t="shared" si="9"/>
        <v>53.594919055759547</v>
      </c>
      <c r="K107" s="1">
        <f t="shared" si="5"/>
        <v>686.01342800258556</v>
      </c>
    </row>
    <row r="108" spans="1:11" ht="15" x14ac:dyDescent="0.2">
      <c r="A108" s="21">
        <v>6</v>
      </c>
      <c r="B108" s="22">
        <v>40.69</v>
      </c>
      <c r="C108" s="23">
        <v>48.209051717171718</v>
      </c>
      <c r="D108" s="1">
        <f t="shared" si="4"/>
        <v>25.060759861652002</v>
      </c>
      <c r="E108" s="17">
        <f t="shared" si="10"/>
        <v>24.673589061051569</v>
      </c>
      <c r="G108" s="1">
        <f t="shared" si="6"/>
        <v>9.8760620823509671E-2</v>
      </c>
      <c r="H108" s="1">
        <f t="shared" si="7"/>
        <v>2.7523467488455911E-2</v>
      </c>
      <c r="I108" s="4">
        <f t="shared" si="8"/>
        <v>30.717688060535313</v>
      </c>
      <c r="J108" s="1">
        <f t="shared" si="9"/>
        <v>62.480024285896121</v>
      </c>
      <c r="K108" s="1">
        <f t="shared" si="5"/>
        <v>682.6288331442654</v>
      </c>
    </row>
    <row r="109" spans="1:11" ht="15" x14ac:dyDescent="0.2">
      <c r="A109" s="21">
        <v>7</v>
      </c>
      <c r="B109" s="22">
        <v>41.2</v>
      </c>
      <c r="C109" s="23">
        <v>51.482758787878765</v>
      </c>
      <c r="D109" s="1">
        <f t="shared" si="4"/>
        <v>24.673589061051569</v>
      </c>
      <c r="E109" s="17">
        <f t="shared" si="10"/>
        <v>24.238926590354126</v>
      </c>
      <c r="G109" s="1">
        <f t="shared" si="6"/>
        <v>0.12628408831196558</v>
      </c>
      <c r="H109" s="1">
        <f t="shared" si="7"/>
        <v>3.1434097876693823E-2</v>
      </c>
      <c r="I109" s="4">
        <f t="shared" si="8"/>
        <v>35.082164463674779</v>
      </c>
      <c r="J109" s="1">
        <f t="shared" si="9"/>
        <v>71.357404351934278</v>
      </c>
      <c r="K109" s="1">
        <f t="shared" si="5"/>
        <v>679.00849937421833</v>
      </c>
    </row>
    <row r="110" spans="1:11" ht="15" x14ac:dyDescent="0.2">
      <c r="A110" s="21">
        <v>8</v>
      </c>
      <c r="B110" s="22">
        <v>41.79</v>
      </c>
      <c r="C110" s="23">
        <v>54.366190606060627</v>
      </c>
      <c r="D110" s="1">
        <f t="shared" si="4"/>
        <v>24.238926590354126</v>
      </c>
      <c r="E110" s="17">
        <f t="shared" si="10"/>
        <v>23.768771144169186</v>
      </c>
      <c r="G110" s="1">
        <f t="shared" si="6"/>
        <v>0.1577181861886594</v>
      </c>
      <c r="H110" s="1">
        <f t="shared" si="7"/>
        <v>3.5236127673454409E-2</v>
      </c>
      <c r="I110" s="4">
        <f t="shared" si="8"/>
        <v>39.325436694644111</v>
      </c>
      <c r="J110" s="1">
        <f t="shared" si="9"/>
        <v>79.988254158083791</v>
      </c>
      <c r="K110" s="1">
        <f t="shared" si="5"/>
        <v>675.37302624399933</v>
      </c>
    </row>
    <row r="111" spans="1:11" ht="15" x14ac:dyDescent="0.2">
      <c r="A111" s="21">
        <v>9</v>
      </c>
      <c r="B111" s="22">
        <v>42.45</v>
      </c>
      <c r="C111" s="23">
        <v>57.334733535353536</v>
      </c>
      <c r="D111" s="1">
        <f t="shared" si="4"/>
        <v>23.768771144169186</v>
      </c>
      <c r="E111" s="17">
        <f t="shared" si="10"/>
        <v>23.254080084826722</v>
      </c>
      <c r="G111" s="1">
        <f t="shared" si="6"/>
        <v>0.19295431386211381</v>
      </c>
      <c r="H111" s="1">
        <f t="shared" si="7"/>
        <v>3.8820113816632418E-2</v>
      </c>
      <c r="I111" s="4">
        <f t="shared" si="8"/>
        <v>43.325360338189334</v>
      </c>
      <c r="J111" s="1">
        <f t="shared" si="9"/>
        <v>88.124130982470049</v>
      </c>
      <c r="K111" s="1">
        <f t="shared" si="5"/>
        <v>671.18380597122189</v>
      </c>
    </row>
    <row r="112" spans="1:11" ht="15" x14ac:dyDescent="0.2">
      <c r="A112" s="21">
        <v>10</v>
      </c>
      <c r="B112" s="22">
        <v>43.2</v>
      </c>
      <c r="C112" s="23">
        <v>59.675627474747444</v>
      </c>
      <c r="D112" s="1">
        <f t="shared" si="4"/>
        <v>23.254080084826722</v>
      </c>
      <c r="E112" s="17">
        <f t="shared" si="10"/>
        <v>22.71387856280586</v>
      </c>
      <c r="G112" s="1">
        <f t="shared" si="6"/>
        <v>0.23177442767874623</v>
      </c>
      <c r="H112" s="1">
        <f t="shared" si="7"/>
        <v>4.2076535247562941E-2</v>
      </c>
      <c r="I112" s="4">
        <f t="shared" si="8"/>
        <v>46.95970393064988</v>
      </c>
      <c r="J112" s="1">
        <f t="shared" si="9"/>
        <v>95.516415046060118</v>
      </c>
      <c r="K112" s="1">
        <f t="shared" si="5"/>
        <v>667.17483587236029</v>
      </c>
    </row>
    <row r="113" spans="1:11" ht="15" x14ac:dyDescent="0.2">
      <c r="A113" s="21">
        <v>11</v>
      </c>
      <c r="B113" s="22">
        <v>44.02</v>
      </c>
      <c r="C113" s="23">
        <v>61.943185555555516</v>
      </c>
      <c r="D113" s="1">
        <f t="shared" si="4"/>
        <v>22.71387856280586</v>
      </c>
      <c r="E113" s="17">
        <f t="shared" si="10"/>
        <v>22.152616464978454</v>
      </c>
      <c r="G113" s="1">
        <f t="shared" si="6"/>
        <v>0.27385096292630917</v>
      </c>
      <c r="H113" s="1">
        <f t="shared" si="7"/>
        <v>4.4900530368863656E-2</v>
      </c>
      <c r="I113" s="4">
        <f t="shared" si="8"/>
        <v>50.111436220811825</v>
      </c>
      <c r="J113" s="1">
        <f t="shared" si="9"/>
        <v>101.92706384371346</v>
      </c>
      <c r="K113" s="1">
        <f t="shared" si="5"/>
        <v>663.03992124424872</v>
      </c>
    </row>
    <row r="114" spans="1:11" ht="15" x14ac:dyDescent="0.2">
      <c r="A114" s="21">
        <v>12</v>
      </c>
      <c r="B114" s="22">
        <v>44.91</v>
      </c>
      <c r="C114" s="23">
        <v>63.455508787878742</v>
      </c>
      <c r="D114" s="1">
        <f t="shared" si="4"/>
        <v>22.152616464978454</v>
      </c>
      <c r="E114" s="17">
        <f t="shared" si="10"/>
        <v>21.562855631503705</v>
      </c>
      <c r="G114" s="1">
        <f t="shared" si="6"/>
        <v>0.31875149329517283</v>
      </c>
      <c r="H114" s="1">
        <f t="shared" si="7"/>
        <v>4.7196944846759625E-2</v>
      </c>
      <c r="I114" s="4">
        <f t="shared" si="8"/>
        <v>52.674359792098471</v>
      </c>
      <c r="J114" s="1">
        <f t="shared" si="9"/>
        <v>107.14007097697538</v>
      </c>
      <c r="K114" s="1">
        <f t="shared" si="5"/>
        <v>658.43656619154024</v>
      </c>
    </row>
    <row r="115" spans="1:11" ht="15" x14ac:dyDescent="0.2">
      <c r="A115" s="21">
        <v>13</v>
      </c>
      <c r="B115" s="22">
        <v>45.89</v>
      </c>
      <c r="C115" s="23">
        <v>64.916049191919186</v>
      </c>
      <c r="D115" s="1">
        <f t="shared" si="4"/>
        <v>21.562855631503705</v>
      </c>
      <c r="E115" s="17">
        <f t="shared" si="10"/>
        <v>20.967210463571824</v>
      </c>
      <c r="G115" s="1">
        <f t="shared" si="6"/>
        <v>0.36594843814193245</v>
      </c>
      <c r="H115" s="1">
        <f t="shared" si="7"/>
        <v>4.8885365055609031E-2</v>
      </c>
      <c r="I115" s="4">
        <f t="shared" si="8"/>
        <v>54.558728660675555</v>
      </c>
      <c r="J115" s="1">
        <f t="shared" si="9"/>
        <v>110.97289239375199</v>
      </c>
      <c r="K115" s="1">
        <f t="shared" si="5"/>
        <v>654.21925681219136</v>
      </c>
    </row>
    <row r="116" spans="1:11" ht="15" x14ac:dyDescent="0.2">
      <c r="A116" s="21">
        <v>14</v>
      </c>
      <c r="B116" s="22">
        <v>46.93</v>
      </c>
      <c r="C116" s="23">
        <v>65.461642626262602</v>
      </c>
      <c r="D116" s="1">
        <f t="shared" si="4"/>
        <v>20.967210463571824</v>
      </c>
      <c r="E116" s="17">
        <f t="shared" si="10"/>
        <v>20.352798794556033</v>
      </c>
      <c r="G116" s="1">
        <f t="shared" si="6"/>
        <v>0.41483380319754148</v>
      </c>
      <c r="H116" s="1">
        <f t="shared" si="7"/>
        <v>4.9904768283468237E-2</v>
      </c>
      <c r="I116" s="4">
        <f t="shared" si="8"/>
        <v>55.696438158013272</v>
      </c>
      <c r="J116" s="1">
        <f t="shared" si="9"/>
        <v>113.28700265113432</v>
      </c>
      <c r="K116" s="1">
        <f t="shared" si="5"/>
        <v>649.44040461279974</v>
      </c>
    </row>
    <row r="117" spans="1:11" ht="15" x14ac:dyDescent="0.2">
      <c r="A117" s="21">
        <v>15</v>
      </c>
      <c r="B117" s="22">
        <v>48.06</v>
      </c>
      <c r="C117" s="23">
        <v>66.017172929292911</v>
      </c>
      <c r="D117" s="1">
        <f t="shared" si="4"/>
        <v>20.352798794556033</v>
      </c>
      <c r="E117" s="17">
        <f t="shared" si="10"/>
        <v>19.734941253707941</v>
      </c>
      <c r="G117" s="1">
        <f t="shared" si="6"/>
        <v>0.46473857148100972</v>
      </c>
      <c r="H117" s="1">
        <f t="shared" si="7"/>
        <v>5.0217406444574619E-2</v>
      </c>
      <c r="I117" s="4">
        <f t="shared" si="8"/>
        <v>56.045359365441549</v>
      </c>
      <c r="J117" s="1">
        <f t="shared" si="9"/>
        <v>113.99671119010445</v>
      </c>
      <c r="K117" s="1">
        <f t="shared" si="5"/>
        <v>644.88788090411424</v>
      </c>
    </row>
    <row r="118" spans="1:11" ht="15" x14ac:dyDescent="0.2">
      <c r="A118" s="21">
        <v>16</v>
      </c>
      <c r="B118" s="22">
        <v>49.26</v>
      </c>
      <c r="C118" s="23">
        <v>65.732920404040399</v>
      </c>
      <c r="D118" s="1">
        <f t="shared" si="4"/>
        <v>19.734941253707941</v>
      </c>
      <c r="E118" s="17">
        <f t="shared" si="10"/>
        <v>19.116889265912377</v>
      </c>
      <c r="G118" s="1">
        <f t="shared" si="6"/>
        <v>0.51495597792558434</v>
      </c>
      <c r="H118" s="1">
        <f t="shared" si="7"/>
        <v>4.98115621506805E-2</v>
      </c>
      <c r="I118" s="4">
        <f t="shared" si="8"/>
        <v>55.592415039795938</v>
      </c>
      <c r="J118" s="1">
        <f t="shared" si="9"/>
        <v>113.07541879300979</v>
      </c>
      <c r="K118" s="1">
        <f t="shared" si="5"/>
        <v>640.28929825950513</v>
      </c>
    </row>
    <row r="119" spans="1:11" ht="15" x14ac:dyDescent="0.2">
      <c r="A119" s="21">
        <v>17</v>
      </c>
      <c r="B119" s="22">
        <v>50.53</v>
      </c>
      <c r="C119" s="23">
        <v>65.377205757575695</v>
      </c>
      <c r="D119" s="1">
        <f t="shared" si="4"/>
        <v>19.116889265912377</v>
      </c>
      <c r="E119" s="17">
        <f t="shared" si="10"/>
        <v>18.501568046544776</v>
      </c>
      <c r="G119" s="1">
        <f t="shared" si="6"/>
        <v>0.56476754007626484</v>
      </c>
      <c r="H119" s="1">
        <f t="shared" si="7"/>
        <v>4.8702877645219189E-2</v>
      </c>
      <c r="I119" s="4">
        <f t="shared" si="8"/>
        <v>54.355062776292307</v>
      </c>
      <c r="J119" s="1">
        <f t="shared" si="9"/>
        <v>110.55863434876512</v>
      </c>
      <c r="K119" s="1">
        <f t="shared" si="5"/>
        <v>635.65643321800894</v>
      </c>
    </row>
    <row r="120" spans="1:11" ht="15" x14ac:dyDescent="0.2">
      <c r="A120" s="21">
        <v>18</v>
      </c>
      <c r="B120" s="22">
        <v>51.87</v>
      </c>
      <c r="C120" s="23">
        <v>64.370397676767666</v>
      </c>
      <c r="D120" s="1">
        <f t="shared" si="4"/>
        <v>18.501568046544776</v>
      </c>
      <c r="E120" s="17">
        <f t="shared" si="10"/>
        <v>17.887378507632679</v>
      </c>
      <c r="G120" s="1">
        <f t="shared" si="6"/>
        <v>0.61347041772148403</v>
      </c>
      <c r="H120" s="1">
        <f t="shared" si="7"/>
        <v>4.6934056633576859E-2</v>
      </c>
      <c r="I120" s="4">
        <f t="shared" si="8"/>
        <v>52.380962234878375</v>
      </c>
      <c r="J120" s="1">
        <f t="shared" si="9"/>
        <v>106.54329798857833</v>
      </c>
      <c r="K120" s="1">
        <f t="shared" si="5"/>
        <v>630.85210438735692</v>
      </c>
    </row>
    <row r="121" spans="1:11" ht="15" x14ac:dyDescent="0.2">
      <c r="A121" s="21">
        <v>19</v>
      </c>
      <c r="B121" s="22">
        <v>53.29</v>
      </c>
      <c r="C121" s="23">
        <v>63.522049191919166</v>
      </c>
      <c r="D121" s="1">
        <f t="shared" si="4"/>
        <v>17.887378507632679</v>
      </c>
      <c r="E121" s="17">
        <f t="shared" si="10"/>
        <v>17.281296135866</v>
      </c>
      <c r="G121" s="1">
        <f t="shared" si="6"/>
        <v>0.66040447435506089</v>
      </c>
      <c r="H121" s="1">
        <f t="shared" si="7"/>
        <v>4.4572869470496213E-2</v>
      </c>
      <c r="I121" s="4">
        <f t="shared" si="8"/>
        <v>49.745748820781024</v>
      </c>
      <c r="J121" s="1">
        <f t="shared" si="9"/>
        <v>101.18325273429846</v>
      </c>
      <c r="K121" s="1">
        <f t="shared" si="5"/>
        <v>626.1619074151904</v>
      </c>
    </row>
    <row r="122" spans="1:11" ht="15" x14ac:dyDescent="0.2">
      <c r="A122" s="21">
        <v>20</v>
      </c>
      <c r="B122" s="22">
        <v>54.78</v>
      </c>
      <c r="C122" s="23">
        <v>61.973352222222246</v>
      </c>
      <c r="D122" s="1">
        <f t="shared" si="4"/>
        <v>17.281296135866</v>
      </c>
      <c r="E122" s="17">
        <f t="shared" si="10"/>
        <v>16.685252912406348</v>
      </c>
      <c r="G122" s="1">
        <f t="shared" si="6"/>
        <v>0.7049773438255571</v>
      </c>
      <c r="H122" s="1">
        <f t="shared" si="7"/>
        <v>4.1708541405052424E-2</v>
      </c>
      <c r="I122" s="4">
        <f t="shared" si="8"/>
        <v>46.549002769279973</v>
      </c>
      <c r="J122" s="1">
        <f t="shared" si="9"/>
        <v>94.681045584462993</v>
      </c>
      <c r="K122" s="1">
        <f t="shared" si="5"/>
        <v>621.46894691385216</v>
      </c>
    </row>
    <row r="123" spans="1:11" ht="15" x14ac:dyDescent="0.2">
      <c r="A123" s="21">
        <v>21</v>
      </c>
      <c r="B123" s="22">
        <v>56.34</v>
      </c>
      <c r="C123" s="23">
        <v>60.640420404040412</v>
      </c>
      <c r="D123" s="1">
        <f t="shared" si="4"/>
        <v>16.685252912406348</v>
      </c>
      <c r="E123" s="17">
        <f t="shared" si="10"/>
        <v>16.10088402760173</v>
      </c>
      <c r="G123" s="1">
        <f t="shared" si="6"/>
        <v>0.74668588523060953</v>
      </c>
      <c r="H123" s="1">
        <f t="shared" si="7"/>
        <v>3.844675552856136E-2</v>
      </c>
      <c r="I123" s="4">
        <f t="shared" si="8"/>
        <v>42.908672163540103</v>
      </c>
      <c r="J123" s="1">
        <f t="shared" si="9"/>
        <v>87.27658388776608</v>
      </c>
      <c r="K123" s="1">
        <f t="shared" si="5"/>
        <v>616.78126818995781</v>
      </c>
    </row>
    <row r="124" spans="1:11" ht="15" x14ac:dyDescent="0.2">
      <c r="A124" s="21">
        <v>22</v>
      </c>
      <c r="B124" s="22">
        <v>57.97</v>
      </c>
      <c r="C124" s="23">
        <v>58.816826969696962</v>
      </c>
      <c r="D124" s="1">
        <f t="shared" si="4"/>
        <v>16.10088402760173</v>
      </c>
      <c r="E124" s="17">
        <f t="shared" si="10"/>
        <v>15.529547449056068</v>
      </c>
      <c r="G124" s="1">
        <f t="shared" si="6"/>
        <v>0.78513264075917089</v>
      </c>
      <c r="H124" s="1">
        <f t="shared" si="7"/>
        <v>3.4903638527716829E-2</v>
      </c>
      <c r="I124" s="4">
        <f t="shared" si="8"/>
        <v>38.954360707704438</v>
      </c>
      <c r="J124" s="1">
        <f t="shared" si="9"/>
        <v>79.233482619606903</v>
      </c>
      <c r="K124" s="1">
        <f t="shared" si="5"/>
        <v>612.10610558385258</v>
      </c>
    </row>
    <row r="125" spans="1:11" ht="15" x14ac:dyDescent="0.2">
      <c r="A125" s="21">
        <v>23</v>
      </c>
      <c r="B125" s="22">
        <v>59.67</v>
      </c>
      <c r="C125" s="23">
        <v>57.114051717171705</v>
      </c>
      <c r="D125" s="1">
        <f t="shared" si="4"/>
        <v>15.529547449056068</v>
      </c>
      <c r="E125" s="17">
        <f t="shared" si="10"/>
        <v>14.972345439882243</v>
      </c>
      <c r="G125" s="1">
        <f t="shared" si="6"/>
        <v>0.82003627928688771</v>
      </c>
      <c r="H125" s="1">
        <f t="shared" si="7"/>
        <v>3.1199200582957887E-2</v>
      </c>
      <c r="I125" s="4">
        <f t="shared" si="8"/>
        <v>34.820006296348268</v>
      </c>
      <c r="J125" s="1">
        <f t="shared" si="9"/>
        <v>70.824172533542637</v>
      </c>
      <c r="K125" s="1">
        <f t="shared" si="5"/>
        <v>607.44993158377497</v>
      </c>
    </row>
    <row r="126" spans="1:11" ht="15" x14ac:dyDescent="0.2">
      <c r="A126" s="21">
        <v>24</v>
      </c>
      <c r="B126" s="22">
        <v>61.44</v>
      </c>
      <c r="C126" s="23">
        <v>55.130746161616145</v>
      </c>
      <c r="D126" s="1">
        <f t="shared" si="4"/>
        <v>14.972345439882243</v>
      </c>
      <c r="E126" s="17">
        <f t="shared" si="10"/>
        <v>14.430147130606034</v>
      </c>
      <c r="G126" s="1">
        <f t="shared" si="6"/>
        <v>0.8512354798698456</v>
      </c>
      <c r="H126" s="1">
        <f t="shared" si="7"/>
        <v>2.7450756283527555E-2</v>
      </c>
      <c r="I126" s="4">
        <f t="shared" si="8"/>
        <v>30.636538397527492</v>
      </c>
      <c r="J126" s="1">
        <f t="shared" si="9"/>
        <v>62.314965219421815</v>
      </c>
      <c r="K126" s="1">
        <f t="shared" si="5"/>
        <v>602.81850741973619</v>
      </c>
    </row>
    <row r="127" spans="1:11" ht="15" x14ac:dyDescent="0.2">
      <c r="A127" s="21">
        <v>25</v>
      </c>
      <c r="B127" s="22">
        <v>63.28</v>
      </c>
      <c r="C127" s="23">
        <v>53.495736060606092</v>
      </c>
      <c r="D127" s="1">
        <f t="shared" si="4"/>
        <v>14.430147130606034</v>
      </c>
      <c r="E127" s="17">
        <f t="shared" si="10"/>
        <v>13.906277841605258</v>
      </c>
      <c r="G127" s="1">
        <f t="shared" si="6"/>
        <v>0.87868623615337316</v>
      </c>
      <c r="H127" s="1">
        <f t="shared" si="7"/>
        <v>2.376685253186317E-2</v>
      </c>
      <c r="I127" s="4">
        <f t="shared" si="8"/>
        <v>26.525101263520838</v>
      </c>
      <c r="J127" s="1">
        <f t="shared" si="9"/>
        <v>53.952269059592588</v>
      </c>
      <c r="K127" s="1">
        <f t="shared" si="5"/>
        <v>598.33166017477663</v>
      </c>
    </row>
    <row r="128" spans="1:11" ht="15" x14ac:dyDescent="0.2">
      <c r="A128" s="21">
        <v>26</v>
      </c>
      <c r="B128" s="22">
        <v>65.180000000000007</v>
      </c>
      <c r="C128" s="23">
        <v>51.461806767676762</v>
      </c>
      <c r="D128" s="1">
        <f t="shared" si="4"/>
        <v>13.906277841605258</v>
      </c>
      <c r="E128" s="17">
        <f t="shared" si="10"/>
        <v>13.398195979628028</v>
      </c>
      <c r="G128" s="1">
        <f t="shared" si="6"/>
        <v>0.90245308868523633</v>
      </c>
      <c r="H128" s="1">
        <f t="shared" si="7"/>
        <v>2.024217087146396E-2</v>
      </c>
      <c r="I128" s="4">
        <f t="shared" si="8"/>
        <v>22.591364651219212</v>
      </c>
      <c r="J128" s="1">
        <f t="shared" si="9"/>
        <v>45.951017188469798</v>
      </c>
      <c r="K128" s="1">
        <f t="shared" si="5"/>
        <v>593.77962799521458</v>
      </c>
    </row>
    <row r="129" spans="1:11" ht="15" x14ac:dyDescent="0.2">
      <c r="A129" s="21">
        <v>27</v>
      </c>
      <c r="B129" s="22">
        <v>67.150000000000006</v>
      </c>
      <c r="C129" s="23">
        <v>49.903238585858588</v>
      </c>
      <c r="D129" s="1">
        <f t="shared" si="4"/>
        <v>13.398195979628028</v>
      </c>
      <c r="E129" s="17">
        <f t="shared" si="10"/>
        <v>12.906238431740126</v>
      </c>
      <c r="G129" s="1">
        <f t="shared" si="6"/>
        <v>0.92269525955670029</v>
      </c>
      <c r="H129" s="1">
        <f t="shared" si="7"/>
        <v>1.6953762376804904E-2</v>
      </c>
      <c r="I129" s="4">
        <f t="shared" si="8"/>
        <v>18.921321754301566</v>
      </c>
      <c r="J129" s="1">
        <f t="shared" si="9"/>
        <v>38.486120452823378</v>
      </c>
      <c r="K129" s="1">
        <f t="shared" si="5"/>
        <v>589.26454637679706</v>
      </c>
    </row>
    <row r="130" spans="1:11" ht="15" x14ac:dyDescent="0.2">
      <c r="A130" s="21">
        <v>28</v>
      </c>
      <c r="B130" s="22">
        <v>69.19</v>
      </c>
      <c r="C130" s="23">
        <v>47.950748686868678</v>
      </c>
      <c r="D130" s="1">
        <f t="shared" si="4"/>
        <v>12.906238431740126</v>
      </c>
      <c r="E130" s="17">
        <f t="shared" si="10"/>
        <v>12.432775136762906</v>
      </c>
      <c r="G130" s="1">
        <f t="shared" si="6"/>
        <v>0.93964902193350519</v>
      </c>
      <c r="H130" s="1">
        <f t="shared" si="7"/>
        <v>1.3958827366106208E-2</v>
      </c>
      <c r="I130" s="4">
        <f t="shared" si="8"/>
        <v>15.578811241816002</v>
      </c>
      <c r="J130" s="1">
        <f t="shared" si="9"/>
        <v>31.687427218345569</v>
      </c>
      <c r="K130" s="1">
        <f t="shared" si="5"/>
        <v>584.89245708305839</v>
      </c>
    </row>
    <row r="131" spans="1:11" ht="15" x14ac:dyDescent="0.2">
      <c r="A131" s="21">
        <v>29</v>
      </c>
      <c r="B131" s="22">
        <v>71.290000000000006</v>
      </c>
      <c r="C131" s="23">
        <v>46.397715858585855</v>
      </c>
      <c r="D131" s="1">
        <f t="shared" si="4"/>
        <v>12.432775136762906</v>
      </c>
      <c r="E131" s="17">
        <f t="shared" si="10"/>
        <v>11.977442570052293</v>
      </c>
      <c r="G131" s="1">
        <f t="shared" si="6"/>
        <v>0.9536078492996114</v>
      </c>
      <c r="H131" s="1">
        <f t="shared" si="7"/>
        <v>1.1294089096650528E-2</v>
      </c>
      <c r="I131" s="4">
        <f t="shared" si="8"/>
        <v>12.604818268058526</v>
      </c>
      <c r="J131" s="1">
        <f t="shared" si="9"/>
        <v>25.638301618128985</v>
      </c>
      <c r="K131" s="1">
        <f t="shared" si="5"/>
        <v>580.57365265143471</v>
      </c>
    </row>
    <row r="132" spans="1:11" ht="15" x14ac:dyDescent="0.2">
      <c r="A132" s="21">
        <v>30</v>
      </c>
      <c r="B132" s="22">
        <v>73.45</v>
      </c>
      <c r="C132" s="23">
        <v>44.649233535353531</v>
      </c>
      <c r="D132" s="1">
        <f t="shared" ref="D132:D195" si="11">E131</f>
        <v>11.977442570052293</v>
      </c>
      <c r="E132" s="17">
        <f t="shared" si="10"/>
        <v>11.539823857741423</v>
      </c>
      <c r="G132" s="1">
        <f t="shared" si="6"/>
        <v>0.96490193839626193</v>
      </c>
      <c r="H132" s="1">
        <f t="shared" si="7"/>
        <v>8.976651749819875E-3</v>
      </c>
      <c r="I132" s="4">
        <f t="shared" si="8"/>
        <v>10.018432030581867</v>
      </c>
      <c r="J132" s="1">
        <f t="shared" si="9"/>
        <v>20.377571233349073</v>
      </c>
      <c r="K132" s="1">
        <f t="shared" ref="K132:K195" si="12">1/(E131*B131/(K131*(B132)*E132))</f>
        <v>576.30925111944521</v>
      </c>
    </row>
    <row r="133" spans="1:11" ht="15" x14ac:dyDescent="0.2">
      <c r="A133" s="21">
        <v>31</v>
      </c>
      <c r="B133" s="22">
        <v>75.67</v>
      </c>
      <c r="C133" s="23">
        <v>43.140624949494963</v>
      </c>
      <c r="D133" s="1">
        <f t="shared" si="11"/>
        <v>11.539823857741423</v>
      </c>
      <c r="E133" s="17">
        <f t="shared" si="10"/>
        <v>11.117677175643159</v>
      </c>
      <c r="G133" s="1">
        <f t="shared" si="6"/>
        <v>0.9738785901460818</v>
      </c>
      <c r="H133" s="1">
        <f t="shared" si="7"/>
        <v>7.0060985285556043E-3</v>
      </c>
      <c r="I133" s="4">
        <f t="shared" si="8"/>
        <v>7.8191873611786704</v>
      </c>
      <c r="J133" s="1">
        <f t="shared" si="9"/>
        <v>15.90428990813515</v>
      </c>
      <c r="K133" s="1">
        <f t="shared" si="12"/>
        <v>572.00839714455117</v>
      </c>
    </row>
    <row r="134" spans="1:11" ht="15" x14ac:dyDescent="0.2">
      <c r="A134" s="21">
        <v>32</v>
      </c>
      <c r="B134" s="22">
        <v>77.959999999999994</v>
      </c>
      <c r="C134" s="23">
        <v>41.460089595959616</v>
      </c>
      <c r="D134" s="1">
        <f t="shared" si="11"/>
        <v>11.117677175643159</v>
      </c>
      <c r="E134" s="17">
        <f t="shared" si="10"/>
        <v>10.712524173264297</v>
      </c>
      <c r="G134" s="1">
        <f t="shared" si="6"/>
        <v>0.98088468867463741</v>
      </c>
      <c r="H134" s="1">
        <f t="shared" si="7"/>
        <v>5.367491148101422E-3</v>
      </c>
      <c r="I134" s="4">
        <f t="shared" si="8"/>
        <v>5.9904123208392202</v>
      </c>
      <c r="J134" s="1">
        <f t="shared" si="9"/>
        <v>12.184546784607308</v>
      </c>
      <c r="K134" s="1">
        <f t="shared" si="12"/>
        <v>567.84297388703635</v>
      </c>
    </row>
    <row r="135" spans="1:11" ht="15" x14ac:dyDescent="0.2">
      <c r="A135" s="21">
        <v>33</v>
      </c>
      <c r="B135" s="22">
        <v>80.31</v>
      </c>
      <c r="C135" s="23">
        <v>40.07965272727273</v>
      </c>
      <c r="D135" s="1">
        <f t="shared" si="11"/>
        <v>10.712524173264297</v>
      </c>
      <c r="E135" s="17">
        <f t="shared" si="10"/>
        <v>10.325386598390045</v>
      </c>
      <c r="G135" s="1">
        <f t="shared" si="6"/>
        <v>0.98625217982273883</v>
      </c>
      <c r="H135" s="1">
        <f t="shared" si="7"/>
        <v>4.0348861325620877E-3</v>
      </c>
      <c r="I135" s="4">
        <f t="shared" si="8"/>
        <v>4.5031525781337951</v>
      </c>
      <c r="J135" s="1">
        <f t="shared" si="9"/>
        <v>9.1594485200326652</v>
      </c>
      <c r="K135" s="1">
        <f t="shared" si="12"/>
        <v>563.82010522857138</v>
      </c>
    </row>
    <row r="136" spans="1:11" ht="15" x14ac:dyDescent="0.2">
      <c r="A136" s="21">
        <v>34</v>
      </c>
      <c r="B136" s="22">
        <v>82.71</v>
      </c>
      <c r="C136" s="23">
        <v>38.484122424242457</v>
      </c>
      <c r="D136" s="1">
        <f t="shared" si="11"/>
        <v>10.325386598390045</v>
      </c>
      <c r="E136" s="17">
        <f t="shared" si="10"/>
        <v>9.953951910765868</v>
      </c>
      <c r="G136" s="1">
        <f t="shared" si="6"/>
        <v>0.99028706595530092</v>
      </c>
      <c r="H136" s="1">
        <f t="shared" si="7"/>
        <v>2.9749870456136085E-3</v>
      </c>
      <c r="I136" s="4">
        <f t="shared" si="8"/>
        <v>3.3202474975081384</v>
      </c>
      <c r="J136" s="1">
        <f t="shared" si="9"/>
        <v>6.753410083163633</v>
      </c>
      <c r="K136" s="1">
        <f t="shared" si="12"/>
        <v>559.78102134880646</v>
      </c>
    </row>
    <row r="137" spans="1:11" ht="15" x14ac:dyDescent="0.2">
      <c r="A137" s="21">
        <v>35</v>
      </c>
      <c r="B137" s="22">
        <v>85.17</v>
      </c>
      <c r="C137" s="23">
        <v>37.249273939393944</v>
      </c>
      <c r="D137" s="1">
        <f t="shared" si="11"/>
        <v>9.953951910765868</v>
      </c>
      <c r="E137" s="17">
        <f t="shared" si="10"/>
        <v>9.5976798644724237</v>
      </c>
      <c r="G137" s="1">
        <f t="shared" si="6"/>
        <v>0.99326205300091452</v>
      </c>
      <c r="H137" s="1">
        <f t="shared" si="7"/>
        <v>2.1505986565694135E-3</v>
      </c>
      <c r="I137" s="4">
        <f t="shared" si="8"/>
        <v>2.4001851766538316</v>
      </c>
      <c r="J137" s="1">
        <f t="shared" si="9"/>
        <v>4.8819959312187207</v>
      </c>
      <c r="K137" s="1">
        <f t="shared" si="12"/>
        <v>555.79868903217346</v>
      </c>
    </row>
    <row r="138" spans="1:11" ht="15" x14ac:dyDescent="0.2">
      <c r="A138" s="21">
        <v>36</v>
      </c>
      <c r="B138" s="22">
        <v>87.69</v>
      </c>
      <c r="C138" s="23">
        <v>35.743114848484858</v>
      </c>
      <c r="D138" s="1">
        <f t="shared" si="11"/>
        <v>9.5976798644724237</v>
      </c>
      <c r="E138" s="17">
        <f t="shared" si="10"/>
        <v>9.2573074128155053</v>
      </c>
      <c r="G138" s="1">
        <f t="shared" si="6"/>
        <v>0.99541265165748394</v>
      </c>
      <c r="H138" s="1">
        <f t="shared" si="7"/>
        <v>1.5236270707914557E-3</v>
      </c>
      <c r="I138" s="4">
        <f t="shared" si="8"/>
        <v>1.7004507553704575</v>
      </c>
      <c r="J138" s="1">
        <f t="shared" si="9"/>
        <v>3.4587304970068473</v>
      </c>
      <c r="K138" s="1">
        <f t="shared" si="12"/>
        <v>551.94952891959076</v>
      </c>
    </row>
    <row r="139" spans="1:11" ht="15" x14ac:dyDescent="0.2">
      <c r="A139" s="21">
        <v>37</v>
      </c>
      <c r="B139" s="22">
        <v>90.26</v>
      </c>
      <c r="C139" s="23">
        <v>34.592036565656599</v>
      </c>
      <c r="D139" s="1">
        <f t="shared" si="11"/>
        <v>9.2573074128155053</v>
      </c>
      <c r="E139" s="17">
        <f t="shared" si="10"/>
        <v>8.9308468861783545</v>
      </c>
      <c r="G139" s="1">
        <f t="shared" si="6"/>
        <v>0.99693627872827539</v>
      </c>
      <c r="H139" s="1">
        <f t="shared" si="7"/>
        <v>1.0574640570641947E-3</v>
      </c>
      <c r="I139" s="4">
        <f t="shared" si="8"/>
        <v>1.1801874547147895</v>
      </c>
      <c r="J139" s="1">
        <f t="shared" si="9"/>
        <v>2.4005107639342618</v>
      </c>
      <c r="K139" s="1">
        <f t="shared" si="12"/>
        <v>548.09089053583307</v>
      </c>
    </row>
    <row r="140" spans="1:11" ht="15" x14ac:dyDescent="0.2">
      <c r="A140" s="21">
        <v>38</v>
      </c>
      <c r="B140" s="22">
        <v>92.89</v>
      </c>
      <c r="C140" s="23">
        <v>33.207922929292948</v>
      </c>
      <c r="D140" s="1">
        <f t="shared" si="11"/>
        <v>8.9308468861783545</v>
      </c>
      <c r="E140" s="17">
        <f t="shared" si="10"/>
        <v>8.6189004550582915</v>
      </c>
      <c r="G140" s="1">
        <f t="shared" si="6"/>
        <v>0.99799374278533959</v>
      </c>
      <c r="H140" s="1">
        <f t="shared" si="7"/>
        <v>7.1868907137073723E-4</v>
      </c>
      <c r="I140" s="4">
        <f t="shared" si="8"/>
        <v>0.80209612819102716</v>
      </c>
      <c r="J140" s="1">
        <f t="shared" si="9"/>
        <v>1.6314699683855465</v>
      </c>
      <c r="K140" s="1">
        <f t="shared" si="12"/>
        <v>544.35903909502838</v>
      </c>
    </row>
    <row r="141" spans="1:11" ht="15" x14ac:dyDescent="0.2">
      <c r="A141" s="21">
        <v>39</v>
      </c>
      <c r="B141" s="22">
        <v>95.57</v>
      </c>
      <c r="C141" s="23">
        <v>32.153074444444428</v>
      </c>
      <c r="D141" s="1">
        <f t="shared" si="11"/>
        <v>8.6189004550582915</v>
      </c>
      <c r="E141" s="17">
        <f t="shared" si="10"/>
        <v>8.3207399674839042</v>
      </c>
      <c r="G141" s="1">
        <f t="shared" si="6"/>
        <v>0.99871243185671033</v>
      </c>
      <c r="H141" s="1">
        <f t="shared" si="7"/>
        <v>4.7810605950582286E-4</v>
      </c>
      <c r="I141" s="4">
        <f t="shared" si="8"/>
        <v>0.53359238990913616</v>
      </c>
      <c r="J141" s="1">
        <f t="shared" si="9"/>
        <v>1.0853312076934734</v>
      </c>
      <c r="K141" s="1">
        <f t="shared" si="12"/>
        <v>540.68976309744119</v>
      </c>
    </row>
    <row r="142" spans="1:11" ht="15" x14ac:dyDescent="0.2">
      <c r="A142" s="21">
        <v>40</v>
      </c>
      <c r="B142" s="22">
        <v>98.3</v>
      </c>
      <c r="C142" s="23">
        <v>30.895379999999992</v>
      </c>
      <c r="D142" s="1">
        <f t="shared" si="11"/>
        <v>8.3207399674839042</v>
      </c>
      <c r="E142" s="17">
        <f t="shared" si="10"/>
        <v>8.0346803143782655</v>
      </c>
      <c r="G142" s="1">
        <f t="shared" si="6"/>
        <v>0.99919053791621615</v>
      </c>
      <c r="H142" s="1">
        <f t="shared" si="7"/>
        <v>3.1119534286494499E-4</v>
      </c>
      <c r="I142" s="4">
        <f t="shared" si="8"/>
        <v>0.34731094372560806</v>
      </c>
      <c r="J142" s="1">
        <f t="shared" si="9"/>
        <v>0.7064332496628436</v>
      </c>
      <c r="K142" s="1">
        <f t="shared" si="12"/>
        <v>537.01538815644949</v>
      </c>
    </row>
    <row r="143" spans="1:11" ht="15" x14ac:dyDescent="0.2">
      <c r="A143" s="21">
        <v>41</v>
      </c>
      <c r="B143" s="22">
        <v>101.09</v>
      </c>
      <c r="C143" s="23">
        <v>29.929933030303022</v>
      </c>
      <c r="D143" s="1">
        <f t="shared" si="11"/>
        <v>8.0346803143782655</v>
      </c>
      <c r="E143" s="17">
        <f t="shared" si="10"/>
        <v>7.7621123543628592</v>
      </c>
      <c r="G143" s="1">
        <f t="shared" si="6"/>
        <v>0.99950173325908109</v>
      </c>
      <c r="H143" s="1">
        <f t="shared" si="7"/>
        <v>1.980998320126881E-4</v>
      </c>
      <c r="I143" s="4">
        <f t="shared" si="8"/>
        <v>0.22109019683520925</v>
      </c>
      <c r="J143" s="1">
        <f t="shared" si="9"/>
        <v>0.44969923649249727</v>
      </c>
      <c r="K143" s="1">
        <f t="shared" si="12"/>
        <v>533.52249131823896</v>
      </c>
    </row>
    <row r="144" spans="1:11" ht="15" x14ac:dyDescent="0.2">
      <c r="A144" s="21">
        <v>42</v>
      </c>
      <c r="B144" s="22">
        <v>103.92</v>
      </c>
      <c r="C144" s="23">
        <v>28.768372424242422</v>
      </c>
      <c r="D144" s="1">
        <f t="shared" si="11"/>
        <v>7.7621123543628592</v>
      </c>
      <c r="E144" s="17">
        <f t="shared" si="10"/>
        <v>7.5013560814775433</v>
      </c>
      <c r="G144" s="1">
        <f t="shared" si="6"/>
        <v>0.99969983309109378</v>
      </c>
      <c r="H144" s="1">
        <f t="shared" si="7"/>
        <v>1.2328000666361749E-4</v>
      </c>
      <c r="I144" s="4">
        <f t="shared" si="8"/>
        <v>0.13758719864719207</v>
      </c>
      <c r="J144" s="1">
        <f t="shared" si="9"/>
        <v>0.27985346735613559</v>
      </c>
      <c r="K144" s="1">
        <f t="shared" si="12"/>
        <v>530.03375775342249</v>
      </c>
    </row>
    <row r="145" spans="1:11" ht="15" x14ac:dyDescent="0.2">
      <c r="A145" s="21">
        <v>43</v>
      </c>
      <c r="B145" s="22">
        <v>106.8</v>
      </c>
      <c r="C145" s="23">
        <v>27.910784040404039</v>
      </c>
      <c r="D145" s="1">
        <f t="shared" si="11"/>
        <v>7.5013560814775433</v>
      </c>
      <c r="E145" s="17">
        <f t="shared" si="10"/>
        <v>7.2526479787569222</v>
      </c>
      <c r="G145" s="1">
        <f t="shared" si="6"/>
        <v>0.9998231130977574</v>
      </c>
      <c r="H145" s="1">
        <f t="shared" si="7"/>
        <v>7.4967489183896951E-5</v>
      </c>
      <c r="I145" s="4">
        <f t="shared" si="8"/>
        <v>8.3667799066319312E-2</v>
      </c>
      <c r="J145" s="1">
        <f t="shared" si="9"/>
        <v>0.17018097544675723</v>
      </c>
      <c r="K145" s="1">
        <f t="shared" si="12"/>
        <v>526.66258015677124</v>
      </c>
    </row>
    <row r="146" spans="1:11" ht="15" x14ac:dyDescent="0.2">
      <c r="A146" s="21">
        <v>44</v>
      </c>
      <c r="B146" s="22">
        <v>109.72</v>
      </c>
      <c r="C146" s="23">
        <v>26.822079494949488</v>
      </c>
      <c r="D146" s="1">
        <f t="shared" si="11"/>
        <v>7.2526479787569222</v>
      </c>
      <c r="E146" s="17">
        <f t="shared" si="10"/>
        <v>7.0145065276071534</v>
      </c>
      <c r="G146" s="1">
        <f t="shared" si="6"/>
        <v>0.9998980805869413</v>
      </c>
      <c r="H146" s="1">
        <f t="shared" si="7"/>
        <v>4.4528524319242813E-5</v>
      </c>
      <c r="I146" s="4">
        <f t="shared" si="8"/>
        <v>4.9696257217887209E-2</v>
      </c>
      <c r="J146" s="1">
        <f t="shared" si="9"/>
        <v>0.10108258641642129</v>
      </c>
      <c r="K146" s="1">
        <f t="shared" si="12"/>
        <v>523.2961429914651</v>
      </c>
    </row>
    <row r="147" spans="1:11" ht="15" x14ac:dyDescent="0.2">
      <c r="A147" s="21">
        <v>45</v>
      </c>
      <c r="B147" s="22">
        <v>112.69</v>
      </c>
      <c r="C147" s="23">
        <v>26.016978484848501</v>
      </c>
      <c r="D147" s="1">
        <f t="shared" si="11"/>
        <v>7.0145065276071534</v>
      </c>
      <c r="E147" s="17">
        <f t="shared" si="10"/>
        <v>6.7871453298771778</v>
      </c>
      <c r="G147" s="1">
        <f t="shared" si="6"/>
        <v>0.99994260911126054</v>
      </c>
      <c r="H147" s="1">
        <f t="shared" si="7"/>
        <v>2.5822660385643736E-5</v>
      </c>
      <c r="I147" s="4">
        <f t="shared" si="8"/>
        <v>2.8819494743968631E-2</v>
      </c>
      <c r="J147" s="1">
        <f t="shared" si="9"/>
        <v>5.861908383084987E-2</v>
      </c>
      <c r="K147" s="1">
        <f t="shared" si="12"/>
        <v>520.04046580430418</v>
      </c>
    </row>
    <row r="148" spans="1:11" ht="15" x14ac:dyDescent="0.2">
      <c r="A148" s="21">
        <v>46</v>
      </c>
      <c r="B148" s="22">
        <v>115.7</v>
      </c>
      <c r="C148" s="23">
        <v>24.874582020202027</v>
      </c>
      <c r="D148" s="1">
        <f t="shared" si="11"/>
        <v>6.7871453298771778</v>
      </c>
      <c r="E148" s="17">
        <f t="shared" si="10"/>
        <v>6.5692548620391911</v>
      </c>
      <c r="G148" s="1">
        <f t="shared" si="6"/>
        <v>0.99996843177164618</v>
      </c>
      <c r="H148" s="1">
        <f t="shared" si="7"/>
        <v>1.4614113680311291E-5</v>
      </c>
      <c r="I148" s="4">
        <f t="shared" si="8"/>
        <v>1.6310146441442731E-2</v>
      </c>
      <c r="J148" s="1">
        <f t="shared" si="9"/>
        <v>3.3174968889572908E-2</v>
      </c>
      <c r="K148" s="1">
        <f t="shared" si="12"/>
        <v>516.78997601146489</v>
      </c>
    </row>
    <row r="149" spans="1:11" ht="15" x14ac:dyDescent="0.2">
      <c r="A149" s="21">
        <v>47</v>
      </c>
      <c r="B149" s="22">
        <v>118.76</v>
      </c>
      <c r="C149" s="23">
        <v>24.131657777777761</v>
      </c>
      <c r="D149" s="1">
        <f t="shared" si="11"/>
        <v>6.5692548620391911</v>
      </c>
      <c r="E149" s="17">
        <f t="shared" si="10"/>
        <v>6.3616816204251529</v>
      </c>
      <c r="G149" s="1">
        <f t="shared" si="6"/>
        <v>0.99998304588532649</v>
      </c>
      <c r="H149" s="1">
        <f t="shared" si="7"/>
        <v>8.0679553599027898E-6</v>
      </c>
      <c r="I149" s="4">
        <f t="shared" si="8"/>
        <v>9.0042773911304577E-3</v>
      </c>
      <c r="J149" s="1">
        <f t="shared" si="9"/>
        <v>1.8314772549486338E-2</v>
      </c>
      <c r="K149" s="1">
        <f t="shared" si="12"/>
        <v>513.69664633116804</v>
      </c>
    </row>
    <row r="150" spans="1:11" ht="15" x14ac:dyDescent="0.2">
      <c r="A150" s="21">
        <v>48</v>
      </c>
      <c r="B150" s="22">
        <v>121.85</v>
      </c>
      <c r="C150" s="23">
        <v>23.155723434343439</v>
      </c>
      <c r="D150" s="1">
        <f t="shared" si="11"/>
        <v>6.3616816204251529</v>
      </c>
      <c r="E150" s="17">
        <f t="shared" si="10"/>
        <v>6.1625401563536517</v>
      </c>
      <c r="G150" s="1">
        <f t="shared" si="6"/>
        <v>0.9999911138406864</v>
      </c>
      <c r="I150" s="4">
        <f t="shared" si="8"/>
        <v>0</v>
      </c>
      <c r="J150" s="1">
        <f t="shared" si="9"/>
        <v>0</v>
      </c>
      <c r="K150" s="1">
        <f t="shared" si="12"/>
        <v>510.56366792781938</v>
      </c>
    </row>
    <row r="151" spans="1:11" ht="15" x14ac:dyDescent="0.2">
      <c r="A151" s="21">
        <v>49</v>
      </c>
      <c r="B151" s="22">
        <v>124.99</v>
      </c>
      <c r="C151" s="23">
        <v>22.534299191919192</v>
      </c>
      <c r="D151" s="1">
        <f t="shared" si="11"/>
        <v>6.1625401563536517</v>
      </c>
      <c r="E151" s="17">
        <f t="shared" si="10"/>
        <v>5.9725971665050936</v>
      </c>
      <c r="K151" s="1">
        <f t="shared" si="12"/>
        <v>507.57836568576909</v>
      </c>
    </row>
    <row r="152" spans="1:11" ht="15" x14ac:dyDescent="0.2">
      <c r="A152" s="21">
        <v>50</v>
      </c>
      <c r="B152" s="22">
        <v>128.16</v>
      </c>
      <c r="C152" s="23">
        <v>21.621160303030308</v>
      </c>
      <c r="D152" s="1">
        <f t="shared" si="11"/>
        <v>5.9725971665050936</v>
      </c>
      <c r="E152" s="17">
        <f t="shared" si="10"/>
        <v>5.7907337540306543</v>
      </c>
      <c r="K152" s="1">
        <f t="shared" si="12"/>
        <v>504.60402139987627</v>
      </c>
    </row>
    <row r="153" spans="1:11" ht="15" x14ac:dyDescent="0.2">
      <c r="A153" s="21">
        <v>51</v>
      </c>
      <c r="B153" s="22">
        <v>131.37</v>
      </c>
      <c r="C153" s="23">
        <v>21.078741111111114</v>
      </c>
      <c r="D153" s="1">
        <f t="shared" si="11"/>
        <v>5.7907337540306543</v>
      </c>
      <c r="E153" s="17">
        <f t="shared" si="10"/>
        <v>5.6170358020236142</v>
      </c>
      <c r="K153" s="1">
        <f t="shared" si="12"/>
        <v>501.72761250097955</v>
      </c>
    </row>
    <row r="154" spans="1:11" ht="15" x14ac:dyDescent="0.2">
      <c r="A154" s="21">
        <v>52</v>
      </c>
      <c r="B154" s="22">
        <v>134.61000000000001</v>
      </c>
      <c r="C154" s="23">
        <v>20.260463333333348</v>
      </c>
      <c r="D154" s="1">
        <f t="shared" si="11"/>
        <v>5.6170358020236142</v>
      </c>
      <c r="E154" s="17">
        <f t="shared" si="10"/>
        <v>5.450519312877546</v>
      </c>
      <c r="K154" s="1">
        <f t="shared" si="12"/>
        <v>498.86130465118509</v>
      </c>
    </row>
    <row r="155" spans="1:11" ht="15" x14ac:dyDescent="0.2">
      <c r="A155" s="21">
        <v>53</v>
      </c>
      <c r="B155" s="22">
        <v>137.88999999999999</v>
      </c>
      <c r="C155" s="23">
        <v>19.735867373737378</v>
      </c>
      <c r="D155" s="1">
        <f t="shared" si="11"/>
        <v>5.450519312877546</v>
      </c>
      <c r="E155" s="17">
        <f t="shared" si="10"/>
        <v>5.2917451999843763</v>
      </c>
      <c r="K155" s="1">
        <f t="shared" si="12"/>
        <v>496.13093501072899</v>
      </c>
    </row>
    <row r="156" spans="1:11" ht="15" x14ac:dyDescent="0.2">
      <c r="A156" s="21">
        <v>54</v>
      </c>
      <c r="B156" s="22">
        <v>141.19</v>
      </c>
      <c r="C156" s="23">
        <v>18.983688080808086</v>
      </c>
      <c r="D156" s="1">
        <f t="shared" si="11"/>
        <v>5.2917451999843763</v>
      </c>
      <c r="E156" s="17">
        <f t="shared" si="10"/>
        <v>5.1393280951956068</v>
      </c>
      <c r="K156" s="1">
        <f t="shared" si="12"/>
        <v>493.37244834507453</v>
      </c>
    </row>
    <row r="157" spans="1:11" ht="15" x14ac:dyDescent="0.2">
      <c r="A157" s="21">
        <v>55</v>
      </c>
      <c r="B157" s="22">
        <v>144.53</v>
      </c>
      <c r="C157" s="23">
        <v>18.544000202020207</v>
      </c>
      <c r="D157" s="1">
        <f t="shared" si="11"/>
        <v>5.1393280951956068</v>
      </c>
      <c r="E157" s="17">
        <f t="shared" si="10"/>
        <v>4.9933686445755132</v>
      </c>
      <c r="K157" s="1">
        <f t="shared" si="12"/>
        <v>490.70020972836772</v>
      </c>
    </row>
    <row r="158" spans="1:11" ht="15" x14ac:dyDescent="0.2">
      <c r="A158" s="21">
        <v>56</v>
      </c>
      <c r="B158" s="22">
        <v>147.9</v>
      </c>
      <c r="C158" s="23">
        <v>17.859804242424246</v>
      </c>
      <c r="D158" s="1">
        <f t="shared" si="11"/>
        <v>4.9933686445755132</v>
      </c>
      <c r="E158" s="17">
        <f t="shared" si="10"/>
        <v>4.8535017135586154</v>
      </c>
      <c r="K158" s="1">
        <f t="shared" si="12"/>
        <v>488.07658397308899</v>
      </c>
    </row>
    <row r="159" spans="1:11" ht="15" x14ac:dyDescent="0.2">
      <c r="A159" s="21">
        <v>57</v>
      </c>
      <c r="B159" s="22">
        <v>151.30000000000001</v>
      </c>
      <c r="C159" s="23">
        <v>17.441228484848491</v>
      </c>
      <c r="D159" s="1">
        <f t="shared" si="11"/>
        <v>4.8535017135586154</v>
      </c>
      <c r="E159" s="17">
        <f t="shared" si="10"/>
        <v>4.7197693580707032</v>
      </c>
      <c r="K159" s="1">
        <f t="shared" si="12"/>
        <v>485.53921911809192</v>
      </c>
    </row>
    <row r="160" spans="1:11" ht="15" x14ac:dyDescent="0.2">
      <c r="A160" s="21">
        <v>58</v>
      </c>
      <c r="B160" s="22">
        <v>154.72</v>
      </c>
      <c r="C160" s="23">
        <v>16.792460808080804</v>
      </c>
      <c r="D160" s="1">
        <f t="shared" si="11"/>
        <v>4.7197693580707032</v>
      </c>
      <c r="E160" s="17">
        <f t="shared" si="10"/>
        <v>4.5918006684719783</v>
      </c>
      <c r="K160" s="1">
        <f t="shared" si="12"/>
        <v>483.05223379790004</v>
      </c>
    </row>
    <row r="161" spans="1:11" ht="15" x14ac:dyDescent="0.2">
      <c r="A161" s="21">
        <v>59</v>
      </c>
      <c r="B161" s="22">
        <v>158.16</v>
      </c>
      <c r="C161" s="23">
        <v>16.429368131313129</v>
      </c>
      <c r="D161" s="1">
        <f t="shared" si="11"/>
        <v>4.5918006684719783</v>
      </c>
      <c r="E161" s="17">
        <f t="shared" si="10"/>
        <v>4.4689076613175125</v>
      </c>
      <c r="K161" s="1">
        <f t="shared" si="12"/>
        <v>480.5766310184485</v>
      </c>
    </row>
    <row r="162" spans="1:11" ht="15" x14ac:dyDescent="0.2">
      <c r="A162" s="21">
        <v>60</v>
      </c>
      <c r="B162" s="22">
        <v>161.63</v>
      </c>
      <c r="C162" s="23">
        <v>15.843714595959593</v>
      </c>
      <c r="D162" s="1">
        <f t="shared" si="11"/>
        <v>4.4689076613175125</v>
      </c>
      <c r="E162" s="17">
        <f t="shared" si="10"/>
        <v>4.351151924840722</v>
      </c>
      <c r="K162" s="1">
        <f t="shared" si="12"/>
        <v>478.17936550236828</v>
      </c>
    </row>
    <row r="163" spans="1:11" ht="15" x14ac:dyDescent="0.2">
      <c r="A163" s="21">
        <v>61</v>
      </c>
      <c r="B163" s="22">
        <v>165.12</v>
      </c>
      <c r="C163" s="23">
        <v>15.495415353535352</v>
      </c>
      <c r="D163" s="1">
        <f t="shared" si="11"/>
        <v>4.351151924840722</v>
      </c>
      <c r="E163" s="17">
        <f t="shared" si="10"/>
        <v>4.2382375731331221</v>
      </c>
      <c r="K163" s="1">
        <f t="shared" si="12"/>
        <v>475.8275550939378</v>
      </c>
    </row>
    <row r="164" spans="1:11" ht="15" x14ac:dyDescent="0.2">
      <c r="A164" s="21">
        <v>62</v>
      </c>
      <c r="B164" s="22">
        <v>168.63</v>
      </c>
      <c r="C164" s="23">
        <v>14.944263080808092</v>
      </c>
      <c r="D164" s="1">
        <f t="shared" si="11"/>
        <v>4.2382375731331221</v>
      </c>
      <c r="E164" s="17">
        <f t="shared" si="10"/>
        <v>4.1298904326753556</v>
      </c>
      <c r="K164" s="1">
        <f t="shared" si="12"/>
        <v>473.51962273270431</v>
      </c>
    </row>
    <row r="165" spans="1:11" ht="15" x14ac:dyDescent="0.2">
      <c r="A165" s="21">
        <v>63</v>
      </c>
      <c r="B165" s="22">
        <v>172.16</v>
      </c>
      <c r="C165" s="23">
        <v>14.621824949494956</v>
      </c>
      <c r="D165" s="1">
        <f t="shared" si="11"/>
        <v>4.1298904326753556</v>
      </c>
      <c r="E165" s="17">
        <f t="shared" si="10"/>
        <v>4.0261425310165047</v>
      </c>
      <c r="K165" s="1">
        <f t="shared" si="12"/>
        <v>471.28759707415571</v>
      </c>
    </row>
    <row r="166" spans="1:11" ht="15" x14ac:dyDescent="0.2">
      <c r="A166" s="21">
        <v>64</v>
      </c>
      <c r="B166" s="22">
        <v>175.7</v>
      </c>
      <c r="C166" s="23">
        <v>14.11567166666666</v>
      </c>
      <c r="D166" s="1">
        <f t="shared" si="11"/>
        <v>4.0261425310165047</v>
      </c>
      <c r="E166" s="17">
        <f t="shared" si="10"/>
        <v>3.9264458027961044</v>
      </c>
      <c r="K166" s="1">
        <f t="shared" si="12"/>
        <v>469.06818748352708</v>
      </c>
    </row>
    <row r="167" spans="1:11" ht="15" x14ac:dyDescent="0.2">
      <c r="A167" s="21">
        <v>65</v>
      </c>
      <c r="B167" s="22">
        <v>179.26</v>
      </c>
      <c r="C167" s="23">
        <v>13.800633535353533</v>
      </c>
      <c r="D167" s="1">
        <f t="shared" si="11"/>
        <v>3.9264458027961044</v>
      </c>
      <c r="E167" s="17">
        <f t="shared" ref="E167:E230" si="13">D167*(B167/B168)^$I$4</f>
        <v>3.830844496449985</v>
      </c>
      <c r="K167" s="1">
        <f t="shared" si="12"/>
        <v>466.92005330204478</v>
      </c>
    </row>
    <row r="168" spans="1:11" ht="15" x14ac:dyDescent="0.2">
      <c r="A168" s="21">
        <v>66</v>
      </c>
      <c r="B168" s="22">
        <v>182.83</v>
      </c>
      <c r="C168" s="23">
        <v>13.361054747474748</v>
      </c>
      <c r="D168" s="1">
        <f t="shared" si="11"/>
        <v>3.830844496449985</v>
      </c>
      <c r="E168" s="17">
        <f t="shared" si="13"/>
        <v>3.7388515139214662</v>
      </c>
      <c r="K168" s="1">
        <f t="shared" si="12"/>
        <v>464.78305704686073</v>
      </c>
    </row>
    <row r="169" spans="1:11" ht="15" x14ac:dyDescent="0.2">
      <c r="A169" s="21">
        <v>67</v>
      </c>
      <c r="B169" s="22">
        <v>186.42</v>
      </c>
      <c r="C169" s="23">
        <v>13.104584292929294</v>
      </c>
      <c r="D169" s="1">
        <f t="shared" si="11"/>
        <v>3.7388515139214662</v>
      </c>
      <c r="E169" s="17">
        <f t="shared" si="13"/>
        <v>3.6505197729210312</v>
      </c>
      <c r="K169" s="1">
        <f t="shared" si="12"/>
        <v>462.71312637639375</v>
      </c>
    </row>
    <row r="170" spans="1:11" ht="15" x14ac:dyDescent="0.2">
      <c r="A170" s="21">
        <v>68</v>
      </c>
      <c r="B170" s="22">
        <v>190.02</v>
      </c>
      <c r="C170" s="23">
        <v>12.702625707070693</v>
      </c>
      <c r="D170" s="1">
        <f t="shared" si="11"/>
        <v>3.6505197729210312</v>
      </c>
      <c r="E170" s="17">
        <f t="shared" si="13"/>
        <v>3.5658746917613335</v>
      </c>
      <c r="K170" s="1">
        <f t="shared" si="12"/>
        <v>460.71250721157651</v>
      </c>
    </row>
    <row r="171" spans="1:11" ht="15" x14ac:dyDescent="0.2">
      <c r="A171" s="21">
        <v>69</v>
      </c>
      <c r="B171" s="22">
        <v>193.62</v>
      </c>
      <c r="C171" s="23">
        <v>12.428889343434335</v>
      </c>
      <c r="D171" s="1">
        <f t="shared" si="11"/>
        <v>3.5658746917613335</v>
      </c>
      <c r="E171" s="17">
        <f t="shared" si="13"/>
        <v>3.4842563884021081</v>
      </c>
      <c r="K171" s="1">
        <f t="shared" si="12"/>
        <v>458.69597776051876</v>
      </c>
    </row>
    <row r="172" spans="1:11" ht="15" x14ac:dyDescent="0.2">
      <c r="A172" s="21">
        <v>70</v>
      </c>
      <c r="B172" s="22">
        <v>197.24</v>
      </c>
      <c r="C172" s="23">
        <v>12.034318131313125</v>
      </c>
      <c r="D172" s="1">
        <f t="shared" si="11"/>
        <v>3.4842563884021081</v>
      </c>
      <c r="E172" s="17">
        <f t="shared" si="13"/>
        <v>3.4059402457359607</v>
      </c>
      <c r="K172" s="1">
        <f t="shared" si="12"/>
        <v>456.76900819692992</v>
      </c>
    </row>
    <row r="173" spans="1:11" ht="15" x14ac:dyDescent="0.2">
      <c r="A173" s="21">
        <v>71</v>
      </c>
      <c r="B173" s="22">
        <v>200.86</v>
      </c>
      <c r="C173" s="23">
        <v>11.787098686868688</v>
      </c>
      <c r="D173" s="1">
        <f t="shared" si="11"/>
        <v>3.4059402457359607</v>
      </c>
      <c r="E173" s="17">
        <f t="shared" si="13"/>
        <v>3.330533095954054</v>
      </c>
      <c r="K173" s="1">
        <f t="shared" si="12"/>
        <v>454.85379561169299</v>
      </c>
    </row>
    <row r="174" spans="1:11" ht="15" x14ac:dyDescent="0.2">
      <c r="A174" s="21">
        <v>72</v>
      </c>
      <c r="B174" s="22">
        <v>204.49</v>
      </c>
      <c r="C174" s="23">
        <v>11.438151969696978</v>
      </c>
      <c r="D174" s="1">
        <f t="shared" si="11"/>
        <v>3.330533095954054</v>
      </c>
      <c r="E174" s="17">
        <f t="shared" si="13"/>
        <v>3.2580787387047674</v>
      </c>
      <c r="K174" s="1">
        <f t="shared" si="12"/>
        <v>453.0000623819613</v>
      </c>
    </row>
    <row r="175" spans="1:11" ht="15" x14ac:dyDescent="0.2">
      <c r="A175" s="21">
        <v>73</v>
      </c>
      <c r="B175" s="22">
        <v>208.12</v>
      </c>
      <c r="C175" s="23">
        <v>11.219284797979796</v>
      </c>
      <c r="D175" s="1">
        <f t="shared" si="11"/>
        <v>3.2580787387047674</v>
      </c>
      <c r="E175" s="17">
        <f t="shared" si="13"/>
        <v>3.1884130174105745</v>
      </c>
      <c r="K175" s="1">
        <f t="shared" si="12"/>
        <v>451.18328493355784</v>
      </c>
    </row>
    <row r="176" spans="1:11" ht="15" x14ac:dyDescent="0.2">
      <c r="A176" s="21">
        <v>74</v>
      </c>
      <c r="B176" s="22">
        <v>211.75</v>
      </c>
      <c r="C176" s="23">
        <v>10.885739595959592</v>
      </c>
      <c r="D176" s="1">
        <f t="shared" si="11"/>
        <v>3.1884130174105745</v>
      </c>
      <c r="E176" s="17">
        <f t="shared" si="13"/>
        <v>3.1213835088040276</v>
      </c>
      <c r="K176" s="1">
        <f t="shared" si="12"/>
        <v>449.40216637947748</v>
      </c>
    </row>
    <row r="177" spans="1:11" ht="15" x14ac:dyDescent="0.2">
      <c r="A177" s="21">
        <v>75</v>
      </c>
      <c r="B177" s="22">
        <v>215.38</v>
      </c>
      <c r="C177" s="23">
        <v>10.684749191919188</v>
      </c>
      <c r="D177" s="1">
        <f t="shared" si="11"/>
        <v>3.1213835088040276</v>
      </c>
      <c r="E177" s="17">
        <f t="shared" si="13"/>
        <v>3.0566740433581536</v>
      </c>
      <c r="K177" s="1">
        <f t="shared" si="12"/>
        <v>447.62992545091458</v>
      </c>
    </row>
    <row r="178" spans="1:11" ht="15" x14ac:dyDescent="0.2">
      <c r="A178" s="21">
        <v>76</v>
      </c>
      <c r="B178" s="22">
        <v>219.02</v>
      </c>
      <c r="C178" s="23">
        <v>10.385112575757574</v>
      </c>
      <c r="D178" s="1">
        <f t="shared" si="11"/>
        <v>3.0566740433581536</v>
      </c>
      <c r="E178" s="17">
        <f t="shared" si="13"/>
        <v>2.9945079677379365</v>
      </c>
      <c r="K178" s="1">
        <f t="shared" si="12"/>
        <v>445.93736026741124</v>
      </c>
    </row>
    <row r="179" spans="1:11" ht="15" x14ac:dyDescent="0.2">
      <c r="A179" s="21">
        <v>77</v>
      </c>
      <c r="B179" s="22">
        <v>222.65</v>
      </c>
      <c r="C179" s="23">
        <v>10.229129747474747</v>
      </c>
      <c r="D179" s="1">
        <f t="shared" si="11"/>
        <v>2.9945079677379365</v>
      </c>
      <c r="E179" s="17">
        <f t="shared" si="13"/>
        <v>2.9347433435945462</v>
      </c>
      <c r="K179" s="1">
        <f t="shared" si="12"/>
        <v>444.28068911311294</v>
      </c>
    </row>
    <row r="180" spans="1:11" ht="15" x14ac:dyDescent="0.2">
      <c r="A180" s="21">
        <v>78</v>
      </c>
      <c r="B180" s="22">
        <v>226.27</v>
      </c>
      <c r="C180" s="23">
        <v>9.9449307575757544</v>
      </c>
      <c r="D180" s="1">
        <f t="shared" si="11"/>
        <v>2.9347433435945462</v>
      </c>
      <c r="E180" s="17">
        <f t="shared" si="13"/>
        <v>2.8769355528676521</v>
      </c>
      <c r="K180" s="1">
        <f t="shared" si="12"/>
        <v>442.61050891921701</v>
      </c>
    </row>
    <row r="181" spans="1:11" ht="15" x14ac:dyDescent="0.2">
      <c r="A181" s="21">
        <v>79</v>
      </c>
      <c r="B181" s="22">
        <v>229.9</v>
      </c>
      <c r="C181" s="23">
        <v>9.7704597979797967</v>
      </c>
      <c r="D181" s="1">
        <f t="shared" si="11"/>
        <v>2.8769355528676521</v>
      </c>
      <c r="E181" s="17">
        <f t="shared" si="13"/>
        <v>2.8214476231807009</v>
      </c>
      <c r="K181" s="1">
        <f t="shared" si="12"/>
        <v>441.03755807619444</v>
      </c>
    </row>
    <row r="182" spans="1:11" ht="15" x14ac:dyDescent="0.2">
      <c r="A182" s="21">
        <v>80</v>
      </c>
      <c r="B182" s="22">
        <v>233.51</v>
      </c>
      <c r="C182" s="23">
        <v>9.505355252525252</v>
      </c>
      <c r="D182" s="1">
        <f t="shared" si="11"/>
        <v>2.8214476231807009</v>
      </c>
      <c r="E182" s="17">
        <f t="shared" si="13"/>
        <v>2.7678567813763832</v>
      </c>
      <c r="K182" s="1">
        <f t="shared" si="12"/>
        <v>439.45429093666468</v>
      </c>
    </row>
    <row r="183" spans="1:11" ht="15" x14ac:dyDescent="0.2">
      <c r="A183" s="21">
        <v>81</v>
      </c>
      <c r="B183" s="22">
        <v>237.12</v>
      </c>
      <c r="C183" s="23">
        <v>9.3247127777777798</v>
      </c>
      <c r="D183" s="1">
        <f t="shared" si="11"/>
        <v>2.7678567813763832</v>
      </c>
      <c r="E183" s="17">
        <f t="shared" si="13"/>
        <v>2.7160707436184528</v>
      </c>
      <c r="K183" s="1">
        <f t="shared" si="12"/>
        <v>437.89892084646493</v>
      </c>
    </row>
    <row r="184" spans="1:11" ht="15" x14ac:dyDescent="0.2">
      <c r="A184" s="21">
        <v>82</v>
      </c>
      <c r="B184" s="22">
        <v>240.73</v>
      </c>
      <c r="C184" s="23">
        <v>9.1101534848484853</v>
      </c>
      <c r="D184" s="1">
        <f t="shared" si="11"/>
        <v>2.7160707436184528</v>
      </c>
      <c r="E184" s="17">
        <f t="shared" si="13"/>
        <v>2.6662758109657982</v>
      </c>
      <c r="K184" s="1">
        <f t="shared" si="12"/>
        <v>436.41523145065122</v>
      </c>
    </row>
    <row r="185" spans="1:11" ht="15" x14ac:dyDescent="0.2">
      <c r="A185" s="21">
        <v>83</v>
      </c>
      <c r="B185" s="22">
        <v>244.32</v>
      </c>
      <c r="C185" s="23">
        <v>8.9677380808080827</v>
      </c>
      <c r="D185" s="1">
        <f t="shared" si="11"/>
        <v>2.6662758109657982</v>
      </c>
      <c r="E185" s="17">
        <f t="shared" si="13"/>
        <v>2.6182323759553423</v>
      </c>
      <c r="K185" s="1">
        <f t="shared" si="12"/>
        <v>434.94247321309672</v>
      </c>
    </row>
    <row r="186" spans="1:11" ht="15" x14ac:dyDescent="0.2">
      <c r="A186" s="21">
        <v>84</v>
      </c>
      <c r="B186" s="22">
        <v>247.9</v>
      </c>
      <c r="C186" s="23">
        <v>8.7168292424242484</v>
      </c>
      <c r="D186" s="1">
        <f t="shared" si="11"/>
        <v>2.6182323759553423</v>
      </c>
      <c r="E186" s="17">
        <f t="shared" si="13"/>
        <v>2.571852870840841</v>
      </c>
      <c r="K186" s="1">
        <f t="shared" si="12"/>
        <v>433.4981595123449</v>
      </c>
    </row>
    <row r="187" spans="1:11" ht="15" x14ac:dyDescent="0.2">
      <c r="A187" s="21">
        <v>85</v>
      </c>
      <c r="B187" s="22">
        <v>251.47</v>
      </c>
      <c r="C187" s="23">
        <v>8.6225090404040472</v>
      </c>
      <c r="D187" s="1">
        <f t="shared" si="11"/>
        <v>2.571852870840841</v>
      </c>
      <c r="E187" s="17">
        <f t="shared" si="13"/>
        <v>2.5270553752415474</v>
      </c>
      <c r="K187" s="1">
        <f t="shared" si="12"/>
        <v>432.08138024361978</v>
      </c>
    </row>
    <row r="188" spans="1:11" ht="15" x14ac:dyDescent="0.2">
      <c r="A188" s="21">
        <v>86</v>
      </c>
      <c r="B188" s="22">
        <v>255.03</v>
      </c>
      <c r="C188" s="23">
        <v>8.3882307070707114</v>
      </c>
      <c r="D188" s="1">
        <f t="shared" si="11"/>
        <v>2.5270553752415474</v>
      </c>
      <c r="E188" s="17">
        <f t="shared" si="13"/>
        <v>2.483883245400996</v>
      </c>
      <c r="K188" s="1">
        <f t="shared" si="12"/>
        <v>430.71208755643795</v>
      </c>
    </row>
    <row r="189" spans="1:11" ht="15" x14ac:dyDescent="0.2">
      <c r="A189" s="21">
        <v>87</v>
      </c>
      <c r="B189" s="22">
        <v>258.57</v>
      </c>
      <c r="C189" s="23">
        <v>8.2951322727272725</v>
      </c>
      <c r="D189" s="1">
        <f t="shared" si="11"/>
        <v>2.483883245400996</v>
      </c>
      <c r="E189" s="17">
        <f t="shared" si="13"/>
        <v>2.4422537424754234</v>
      </c>
      <c r="K189" s="1">
        <f t="shared" si="12"/>
        <v>429.37181244222273</v>
      </c>
    </row>
    <row r="190" spans="1:11" ht="15" x14ac:dyDescent="0.2">
      <c r="A190" s="21">
        <v>88</v>
      </c>
      <c r="B190" s="22">
        <v>262.08999999999997</v>
      </c>
      <c r="C190" s="23">
        <v>8.0700964141414104</v>
      </c>
      <c r="D190" s="1">
        <f t="shared" si="11"/>
        <v>2.4422537424754234</v>
      </c>
      <c r="E190" s="17">
        <f t="shared" si="13"/>
        <v>2.4019765267104543</v>
      </c>
      <c r="K190" s="1">
        <f t="shared" si="12"/>
        <v>428.03947319040759</v>
      </c>
    </row>
    <row r="191" spans="1:11" ht="15" x14ac:dyDescent="0.2">
      <c r="A191" s="21">
        <v>89</v>
      </c>
      <c r="B191" s="22">
        <v>265.60000000000002</v>
      </c>
      <c r="C191" s="23">
        <v>7.9702202020201991</v>
      </c>
      <c r="D191" s="1">
        <f t="shared" si="11"/>
        <v>2.4019765267104543</v>
      </c>
      <c r="E191" s="17">
        <f t="shared" si="13"/>
        <v>2.3630989050683295</v>
      </c>
      <c r="K191" s="1">
        <f t="shared" si="12"/>
        <v>426.75103271304255</v>
      </c>
    </row>
    <row r="192" spans="1:11" ht="15" x14ac:dyDescent="0.2">
      <c r="A192" s="21">
        <v>90</v>
      </c>
      <c r="B192" s="22">
        <v>269.08999999999997</v>
      </c>
      <c r="C192" s="23">
        <v>7.7482682323232304</v>
      </c>
      <c r="D192" s="1">
        <f t="shared" si="11"/>
        <v>2.3630989050683295</v>
      </c>
      <c r="E192" s="17">
        <f t="shared" si="13"/>
        <v>2.3254461100128192</v>
      </c>
      <c r="K192" s="1">
        <f t="shared" si="12"/>
        <v>425.4695161438309</v>
      </c>
    </row>
    <row r="193" spans="1:11" ht="15" x14ac:dyDescent="0.2">
      <c r="A193" s="21">
        <v>91</v>
      </c>
      <c r="B193" s="22">
        <v>272.57</v>
      </c>
      <c r="C193" s="23">
        <v>7.6434633333333313</v>
      </c>
      <c r="D193" s="1">
        <f t="shared" si="11"/>
        <v>2.3254461100128192</v>
      </c>
      <c r="E193" s="17">
        <f t="shared" si="13"/>
        <v>2.2891705910461142</v>
      </c>
      <c r="K193" s="1">
        <f t="shared" si="12"/>
        <v>424.24899594877479</v>
      </c>
    </row>
    <row r="194" spans="1:11" ht="15" x14ac:dyDescent="0.2">
      <c r="A194" s="21">
        <v>92</v>
      </c>
      <c r="B194" s="22">
        <v>276.02</v>
      </c>
      <c r="C194" s="23">
        <v>7.4375648459595922</v>
      </c>
      <c r="D194" s="1">
        <f t="shared" si="11"/>
        <v>2.2891705910461142</v>
      </c>
      <c r="E194" s="17">
        <f t="shared" si="13"/>
        <v>2.2541027294210805</v>
      </c>
      <c r="K194" s="1">
        <f t="shared" si="12"/>
        <v>423.03750055145673</v>
      </c>
    </row>
    <row r="195" spans="1:11" ht="15" x14ac:dyDescent="0.2">
      <c r="A195" s="21">
        <v>93</v>
      </c>
      <c r="B195" s="22">
        <v>279.45</v>
      </c>
      <c r="C195" s="23">
        <v>7.4030452525252493</v>
      </c>
      <c r="D195" s="1">
        <f t="shared" si="11"/>
        <v>2.2541027294210805</v>
      </c>
      <c r="E195" s="17">
        <f t="shared" si="13"/>
        <v>2.2201863387348957</v>
      </c>
      <c r="K195" s="1">
        <f t="shared" si="12"/>
        <v>421.85009483234722</v>
      </c>
    </row>
    <row r="196" spans="1:11" ht="15" x14ac:dyDescent="0.2">
      <c r="A196" s="21">
        <v>94</v>
      </c>
      <c r="B196" s="22">
        <v>282.86</v>
      </c>
      <c r="C196" s="23">
        <v>7.2298094949494942</v>
      </c>
      <c r="D196" s="1">
        <f t="shared" ref="D196:D259" si="14">E195</f>
        <v>2.2201863387348957</v>
      </c>
      <c r="E196" s="17">
        <f t="shared" si="13"/>
        <v>2.1874641455699906</v>
      </c>
      <c r="K196" s="1">
        <f t="shared" ref="K196:K259" si="15">1/(E195*B195/(K195*(B196)*E196))</f>
        <v>420.70443608731068</v>
      </c>
    </row>
    <row r="197" spans="1:11" ht="15" x14ac:dyDescent="0.2">
      <c r="A197" s="21">
        <v>95</v>
      </c>
      <c r="B197" s="22">
        <v>286.24</v>
      </c>
      <c r="C197" s="23">
        <v>7.1367147449494945</v>
      </c>
      <c r="D197" s="1">
        <f t="shared" si="14"/>
        <v>2.1874641455699906</v>
      </c>
      <c r="E197" s="17">
        <f t="shared" si="13"/>
        <v>2.1556929692914402</v>
      </c>
      <c r="K197" s="1">
        <f t="shared" si="15"/>
        <v>419.54817821469078</v>
      </c>
    </row>
    <row r="198" spans="1:11" ht="15" x14ac:dyDescent="0.2">
      <c r="A198" s="21">
        <v>96</v>
      </c>
      <c r="B198" s="22">
        <v>289.61</v>
      </c>
      <c r="C198" s="23">
        <v>6.9770293409090911</v>
      </c>
      <c r="D198" s="1">
        <f t="shared" si="14"/>
        <v>2.1556929692914402</v>
      </c>
      <c r="E198" s="17">
        <f t="shared" si="13"/>
        <v>2.125014850304912</v>
      </c>
      <c r="K198" s="1">
        <f t="shared" si="15"/>
        <v>418.44668736298291</v>
      </c>
    </row>
    <row r="199" spans="1:11" ht="15" x14ac:dyDescent="0.2">
      <c r="A199" s="21">
        <v>97</v>
      </c>
      <c r="B199" s="22">
        <v>292.95</v>
      </c>
      <c r="C199" s="23">
        <v>6.9122943434343442</v>
      </c>
      <c r="D199" s="1">
        <f t="shared" si="14"/>
        <v>2.125014850304912</v>
      </c>
      <c r="E199" s="17">
        <f t="shared" si="13"/>
        <v>2.0953789378577645</v>
      </c>
      <c r="K199" s="1">
        <f t="shared" si="15"/>
        <v>417.36947940571974</v>
      </c>
    </row>
    <row r="200" spans="1:11" ht="15" x14ac:dyDescent="0.2">
      <c r="A200" s="21">
        <v>98</v>
      </c>
      <c r="B200" s="22">
        <v>296.26</v>
      </c>
      <c r="C200" s="23">
        <v>6.7310348409090901</v>
      </c>
      <c r="D200" s="1">
        <f t="shared" si="14"/>
        <v>2.0953789378577645</v>
      </c>
      <c r="E200" s="17">
        <f t="shared" si="13"/>
        <v>2.0667374804172303</v>
      </c>
      <c r="K200" s="1">
        <f t="shared" si="15"/>
        <v>416.31584944014293</v>
      </c>
    </row>
    <row r="201" spans="1:11" ht="15" x14ac:dyDescent="0.2">
      <c r="A201" s="21">
        <v>99</v>
      </c>
      <c r="B201" s="22">
        <v>299.54000000000002</v>
      </c>
      <c r="C201" s="23">
        <v>6.698975654040404</v>
      </c>
      <c r="D201" s="1">
        <f t="shared" si="14"/>
        <v>2.0667374804172303</v>
      </c>
      <c r="E201" s="17">
        <f t="shared" si="13"/>
        <v>2.0389614218178074</v>
      </c>
      <c r="K201" s="1">
        <f t="shared" si="15"/>
        <v>415.2679800100604</v>
      </c>
    </row>
    <row r="202" spans="1:11" ht="15" x14ac:dyDescent="0.2">
      <c r="A202" s="21">
        <v>100</v>
      </c>
      <c r="B202" s="22">
        <v>302.8</v>
      </c>
      <c r="C202" s="23">
        <v>6.5399135631313126</v>
      </c>
      <c r="D202" s="1">
        <f t="shared" si="14"/>
        <v>2.0389614218178074</v>
      </c>
      <c r="E202" s="17">
        <f t="shared" si="13"/>
        <v>2.0120966799862394</v>
      </c>
      <c r="K202" s="1">
        <f t="shared" si="15"/>
        <v>414.25649507289955</v>
      </c>
    </row>
    <row r="203" spans="1:11" ht="15" x14ac:dyDescent="0.2">
      <c r="A203" s="21">
        <v>101</v>
      </c>
      <c r="B203" s="22">
        <v>306.02999999999997</v>
      </c>
      <c r="C203" s="23">
        <v>6.4862766994949492</v>
      </c>
      <c r="D203" s="1">
        <f t="shared" si="14"/>
        <v>2.0120966799862394</v>
      </c>
      <c r="E203" s="17">
        <f t="shared" si="13"/>
        <v>1.9861032485945758</v>
      </c>
      <c r="K203" s="1">
        <f t="shared" si="15"/>
        <v>413.26672172101098</v>
      </c>
    </row>
    <row r="204" spans="1:11" ht="15" x14ac:dyDescent="0.2">
      <c r="A204" s="21">
        <v>102</v>
      </c>
      <c r="B204" s="22">
        <v>309.23</v>
      </c>
      <c r="C204" s="23">
        <v>6.3395456464646465</v>
      </c>
      <c r="D204" s="1">
        <f t="shared" si="14"/>
        <v>1.9861032485945758</v>
      </c>
      <c r="E204" s="17">
        <f t="shared" si="13"/>
        <v>1.9609434329237427</v>
      </c>
      <c r="K204" s="1">
        <f t="shared" si="15"/>
        <v>412.29806574193844</v>
      </c>
    </row>
    <row r="205" spans="1:11" ht="15" x14ac:dyDescent="0.2">
      <c r="A205" s="21">
        <v>103</v>
      </c>
      <c r="B205" s="22">
        <v>312.39999999999998</v>
      </c>
      <c r="C205" s="23">
        <v>6.3111858106060605</v>
      </c>
      <c r="D205" s="1">
        <f t="shared" si="14"/>
        <v>1.9609434329237427</v>
      </c>
      <c r="E205" s="17">
        <f t="shared" si="13"/>
        <v>1.9365816875724098</v>
      </c>
      <c r="K205" s="1">
        <f t="shared" si="15"/>
        <v>411.34995783720694</v>
      </c>
    </row>
    <row r="206" spans="1:11" ht="15" x14ac:dyDescent="0.2">
      <c r="A206" s="21">
        <v>104</v>
      </c>
      <c r="B206" s="22">
        <v>315.54000000000002</v>
      </c>
      <c r="C206" s="23">
        <v>6.1693870858585855</v>
      </c>
      <c r="D206" s="1">
        <f t="shared" si="14"/>
        <v>1.9365816875724098</v>
      </c>
      <c r="E206" s="17">
        <f t="shared" si="13"/>
        <v>1.9129844675757641</v>
      </c>
      <c r="K206" s="1">
        <f t="shared" si="15"/>
        <v>410.42185231326857</v>
      </c>
    </row>
    <row r="207" spans="1:11" ht="15" x14ac:dyDescent="0.2">
      <c r="A207" s="21">
        <v>105</v>
      </c>
      <c r="B207" s="22">
        <v>318.64999999999998</v>
      </c>
      <c r="C207" s="23">
        <v>6.1453430984848483</v>
      </c>
      <c r="D207" s="1">
        <f t="shared" si="14"/>
        <v>1.9129844675757641</v>
      </c>
      <c r="E207" s="17">
        <f t="shared" si="13"/>
        <v>1.8901200916654524</v>
      </c>
      <c r="K207" s="1">
        <f t="shared" si="15"/>
        <v>409.51322585639451</v>
      </c>
    </row>
    <row r="208" spans="1:11" ht="15" x14ac:dyDescent="0.2">
      <c r="A208" s="21">
        <v>106</v>
      </c>
      <c r="B208" s="22">
        <v>321.73</v>
      </c>
      <c r="C208" s="23">
        <v>5.9875153434343433</v>
      </c>
      <c r="D208" s="1">
        <f t="shared" si="14"/>
        <v>1.8901200916654524</v>
      </c>
      <c r="E208" s="17">
        <f t="shared" si="13"/>
        <v>1.8680305122556087</v>
      </c>
      <c r="K208" s="1">
        <f t="shared" si="15"/>
        <v>408.63930386735228</v>
      </c>
    </row>
    <row r="209" spans="1:11" ht="15" x14ac:dyDescent="0.2">
      <c r="A209" s="21">
        <v>107</v>
      </c>
      <c r="B209" s="22">
        <v>324.77</v>
      </c>
      <c r="C209" s="23">
        <v>5.9554562323232325</v>
      </c>
      <c r="D209" s="1">
        <f t="shared" si="14"/>
        <v>1.8680305122556087</v>
      </c>
      <c r="E209" s="17">
        <f t="shared" si="13"/>
        <v>1.8465421350462956</v>
      </c>
      <c r="K209" s="1">
        <f t="shared" si="15"/>
        <v>407.75541612963781</v>
      </c>
    </row>
    <row r="210" spans="1:11" ht="15" x14ac:dyDescent="0.2">
      <c r="A210" s="21">
        <v>108</v>
      </c>
      <c r="B210" s="22">
        <v>327.79</v>
      </c>
      <c r="C210" s="23">
        <v>5.8438673510101014</v>
      </c>
      <c r="D210" s="1">
        <f t="shared" si="14"/>
        <v>1.8465421350462956</v>
      </c>
      <c r="E210" s="17">
        <f t="shared" si="13"/>
        <v>1.8258395837784538</v>
      </c>
      <c r="K210" s="1">
        <f t="shared" si="15"/>
        <v>406.93301824333383</v>
      </c>
    </row>
    <row r="211" spans="1:11" ht="15" x14ac:dyDescent="0.2">
      <c r="A211" s="21">
        <v>109</v>
      </c>
      <c r="B211" s="22">
        <v>330.76</v>
      </c>
      <c r="C211" s="23">
        <v>5.8389352196969693</v>
      </c>
      <c r="D211" s="1">
        <f t="shared" si="14"/>
        <v>1.8258395837784538</v>
      </c>
      <c r="E211" s="17">
        <f t="shared" si="13"/>
        <v>1.8056863752301897</v>
      </c>
      <c r="K211" s="1">
        <f t="shared" si="15"/>
        <v>406.08777491648948</v>
      </c>
    </row>
    <row r="212" spans="1:11" ht="15" x14ac:dyDescent="0.2">
      <c r="A212" s="21">
        <v>110</v>
      </c>
      <c r="B212" s="22">
        <v>333.71</v>
      </c>
      <c r="C212" s="23">
        <v>5.7008360176767683</v>
      </c>
      <c r="D212" s="1">
        <f t="shared" si="14"/>
        <v>1.8056863752301897</v>
      </c>
      <c r="E212" s="17">
        <f t="shared" si="13"/>
        <v>1.7862616736221955</v>
      </c>
      <c r="K212" s="1">
        <f t="shared" si="15"/>
        <v>405.30215425100386</v>
      </c>
    </row>
    <row r="213" spans="1:11" ht="15" x14ac:dyDescent="0.2">
      <c r="A213" s="21">
        <v>111</v>
      </c>
      <c r="B213" s="22">
        <v>336.61</v>
      </c>
      <c r="C213" s="23">
        <v>5.6903552398989907</v>
      </c>
      <c r="D213" s="1">
        <f t="shared" si="14"/>
        <v>1.7862616736221955</v>
      </c>
      <c r="E213" s="17">
        <f t="shared" si="13"/>
        <v>1.7673400309483458</v>
      </c>
      <c r="K213" s="1">
        <f t="shared" si="15"/>
        <v>404.49367913119886</v>
      </c>
    </row>
    <row r="214" spans="1:11" ht="15" x14ac:dyDescent="0.2">
      <c r="A214" s="21">
        <v>112</v>
      </c>
      <c r="B214" s="22">
        <v>339.49</v>
      </c>
      <c r="C214" s="23">
        <v>5.5423916489898994</v>
      </c>
      <c r="D214" s="1">
        <f t="shared" si="14"/>
        <v>1.7673400309483458</v>
      </c>
      <c r="E214" s="17">
        <f t="shared" si="13"/>
        <v>1.7490954316237803</v>
      </c>
      <c r="K214" s="1">
        <f t="shared" si="15"/>
        <v>403.74309028115198</v>
      </c>
    </row>
    <row r="215" spans="1:11" ht="15" x14ac:dyDescent="0.2">
      <c r="A215" s="21">
        <v>113</v>
      </c>
      <c r="B215" s="22">
        <v>342.32</v>
      </c>
      <c r="C215" s="23">
        <v>5.5633531994949497</v>
      </c>
      <c r="D215" s="1">
        <f t="shared" si="14"/>
        <v>1.7490954316237803</v>
      </c>
      <c r="E215" s="17">
        <f t="shared" si="13"/>
        <v>1.7313751807643147</v>
      </c>
      <c r="K215" s="1">
        <f t="shared" si="15"/>
        <v>402.9842494752524</v>
      </c>
    </row>
    <row r="216" spans="1:11" ht="15" x14ac:dyDescent="0.2">
      <c r="A216" s="21">
        <v>114</v>
      </c>
      <c r="B216" s="22">
        <v>345.12</v>
      </c>
      <c r="C216" s="23">
        <v>5.4326520631313127</v>
      </c>
      <c r="D216" s="1">
        <f t="shared" si="14"/>
        <v>1.7313751807643147</v>
      </c>
      <c r="E216" s="17">
        <f t="shared" si="13"/>
        <v>1.7141602334563211</v>
      </c>
      <c r="K216" s="1">
        <f t="shared" si="15"/>
        <v>402.24083227980469</v>
      </c>
    </row>
    <row r="217" spans="1:11" ht="15" x14ac:dyDescent="0.2">
      <c r="A217" s="21">
        <v>115</v>
      </c>
      <c r="B217" s="22">
        <v>347.89</v>
      </c>
      <c r="C217" s="23">
        <v>5.4357347398989893</v>
      </c>
      <c r="D217" s="1">
        <f t="shared" si="14"/>
        <v>1.7141602334563211</v>
      </c>
      <c r="E217" s="17">
        <f t="shared" si="13"/>
        <v>1.6975535136857332</v>
      </c>
      <c r="K217" s="1">
        <f t="shared" si="15"/>
        <v>401.54112389131757</v>
      </c>
    </row>
    <row r="218" spans="1:11" ht="15" x14ac:dyDescent="0.2">
      <c r="A218" s="21">
        <v>116</v>
      </c>
      <c r="B218" s="22">
        <v>350.61</v>
      </c>
      <c r="C218" s="23">
        <v>5.3081163106060592</v>
      </c>
      <c r="D218" s="1">
        <f t="shared" si="14"/>
        <v>1.6975535136857332</v>
      </c>
      <c r="E218" s="17">
        <f t="shared" si="13"/>
        <v>1.6814126114616523</v>
      </c>
      <c r="K218" s="1">
        <f t="shared" si="15"/>
        <v>400.83276115716399</v>
      </c>
    </row>
    <row r="219" spans="1:11" ht="15" x14ac:dyDescent="0.2">
      <c r="A219" s="21">
        <v>117</v>
      </c>
      <c r="B219" s="22">
        <v>353.3</v>
      </c>
      <c r="C219" s="23">
        <v>5.2970195429292923</v>
      </c>
      <c r="D219" s="1">
        <f t="shared" si="14"/>
        <v>1.6814126114616523</v>
      </c>
      <c r="E219" s="17">
        <f t="shared" si="13"/>
        <v>1.6657798360507858</v>
      </c>
      <c r="K219" s="1">
        <f t="shared" si="15"/>
        <v>400.15278997642895</v>
      </c>
    </row>
    <row r="220" spans="1:11" ht="15" x14ac:dyDescent="0.2">
      <c r="A220" s="21">
        <v>118</v>
      </c>
      <c r="B220" s="22">
        <v>355.95</v>
      </c>
      <c r="C220" s="23">
        <v>5.1946785353535354</v>
      </c>
      <c r="D220" s="1">
        <f t="shared" si="14"/>
        <v>1.6657798360507858</v>
      </c>
      <c r="E220" s="17">
        <f t="shared" si="13"/>
        <v>1.650636895410923</v>
      </c>
      <c r="K220" s="1">
        <f t="shared" si="15"/>
        <v>399.48930471527865</v>
      </c>
    </row>
    <row r="221" spans="1:11" ht="15" x14ac:dyDescent="0.2">
      <c r="A221" s="21">
        <v>119</v>
      </c>
      <c r="B221" s="22">
        <v>358.56</v>
      </c>
      <c r="C221" s="23">
        <v>5.1848153535353543</v>
      </c>
      <c r="D221" s="1">
        <f t="shared" si="14"/>
        <v>1.650636895410923</v>
      </c>
      <c r="E221" s="17">
        <f t="shared" si="13"/>
        <v>1.6359664290499552</v>
      </c>
      <c r="K221" s="1">
        <f t="shared" si="15"/>
        <v>398.84195627098018</v>
      </c>
    </row>
    <row r="222" spans="1:11" ht="15" x14ac:dyDescent="0.2">
      <c r="A222" s="21">
        <v>120</v>
      </c>
      <c r="B222" s="22">
        <v>361.13</v>
      </c>
      <c r="C222" s="23">
        <v>5.0867933813131332</v>
      </c>
      <c r="D222" s="1">
        <f t="shared" si="14"/>
        <v>1.6359664290499552</v>
      </c>
      <c r="E222" s="17">
        <f t="shared" si="13"/>
        <v>1.6217519519705332</v>
      </c>
      <c r="K222" s="1">
        <f t="shared" si="15"/>
        <v>398.21040923543222</v>
      </c>
    </row>
    <row r="223" spans="1:11" ht="15" x14ac:dyDescent="0.2">
      <c r="A223" s="21">
        <v>121</v>
      </c>
      <c r="B223" s="22">
        <v>363.66</v>
      </c>
      <c r="C223" s="23">
        <v>5.1022048964646478</v>
      </c>
      <c r="D223" s="1">
        <f t="shared" si="14"/>
        <v>1.6217519519705332</v>
      </c>
      <c r="E223" s="17">
        <f t="shared" si="13"/>
        <v>1.607922909553404</v>
      </c>
      <c r="K223" s="1">
        <f t="shared" si="15"/>
        <v>397.58076822095643</v>
      </c>
    </row>
    <row r="224" spans="1:11" ht="15" x14ac:dyDescent="0.2">
      <c r="A224" s="21">
        <v>122</v>
      </c>
      <c r="B224" s="22">
        <v>366.16</v>
      </c>
      <c r="C224" s="23">
        <v>4.9856913636363664</v>
      </c>
      <c r="D224" s="1">
        <f t="shared" si="14"/>
        <v>1.607922909553404</v>
      </c>
      <c r="E224" s="17">
        <f t="shared" si="13"/>
        <v>1.5945750191099464</v>
      </c>
      <c r="K224" s="1">
        <f t="shared" si="15"/>
        <v>396.99082212556976</v>
      </c>
    </row>
    <row r="225" spans="1:11" ht="15" x14ac:dyDescent="0.2">
      <c r="A225" s="21">
        <v>123</v>
      </c>
      <c r="B225" s="22">
        <v>368.61</v>
      </c>
      <c r="C225" s="23">
        <v>4.9943216161616188</v>
      </c>
      <c r="D225" s="1">
        <f t="shared" si="14"/>
        <v>1.5945750191099464</v>
      </c>
      <c r="E225" s="17">
        <f t="shared" si="13"/>
        <v>1.5816383834576373</v>
      </c>
      <c r="K225" s="1">
        <f t="shared" si="15"/>
        <v>396.40481406599241</v>
      </c>
    </row>
    <row r="226" spans="1:11" ht="15" x14ac:dyDescent="0.2">
      <c r="A226" s="21">
        <v>124</v>
      </c>
      <c r="B226" s="22">
        <v>371.02</v>
      </c>
      <c r="C226" s="23">
        <v>4.8926051515151538</v>
      </c>
      <c r="D226" s="1">
        <f t="shared" si="14"/>
        <v>1.5816383834576373</v>
      </c>
      <c r="E226" s="17">
        <f t="shared" si="13"/>
        <v>1.5690995361192948</v>
      </c>
      <c r="K226" s="1">
        <f t="shared" si="15"/>
        <v>395.83339040684524</v>
      </c>
    </row>
    <row r="227" spans="1:11" ht="15" x14ac:dyDescent="0.2">
      <c r="A227" s="21">
        <v>125</v>
      </c>
      <c r="B227" s="22">
        <v>373.39</v>
      </c>
      <c r="C227" s="23">
        <v>4.908015505050507</v>
      </c>
      <c r="D227" s="1">
        <f t="shared" si="14"/>
        <v>1.5690995361192948</v>
      </c>
      <c r="E227" s="17">
        <f t="shared" si="13"/>
        <v>1.5569456600281848</v>
      </c>
      <c r="K227" s="1">
        <f t="shared" si="15"/>
        <v>395.27627571274343</v>
      </c>
    </row>
    <row r="228" spans="1:11" ht="15" x14ac:dyDescent="0.2">
      <c r="A228" s="21">
        <v>126</v>
      </c>
      <c r="B228" s="22">
        <v>375.72</v>
      </c>
      <c r="C228" s="23">
        <v>4.8038275732323257</v>
      </c>
      <c r="D228" s="1">
        <f t="shared" si="14"/>
        <v>1.5569456600281848</v>
      </c>
      <c r="E228" s="17">
        <f t="shared" si="13"/>
        <v>1.5451645512612531</v>
      </c>
      <c r="K228" s="1">
        <f t="shared" si="15"/>
        <v>394.73320505056932</v>
      </c>
    </row>
    <row r="229" spans="1:11" ht="15" x14ac:dyDescent="0.2">
      <c r="A229" s="21">
        <v>127</v>
      </c>
      <c r="B229" s="22">
        <v>378.01</v>
      </c>
      <c r="C229" s="23">
        <v>4.8383522222222251</v>
      </c>
      <c r="D229" s="1">
        <f t="shared" si="14"/>
        <v>1.5451645512612531</v>
      </c>
      <c r="E229" s="17">
        <f t="shared" si="13"/>
        <v>1.5337445852193796</v>
      </c>
      <c r="K229" s="1">
        <f t="shared" si="15"/>
        <v>394.20392355643799</v>
      </c>
    </row>
    <row r="230" spans="1:11" ht="15" x14ac:dyDescent="0.2">
      <c r="A230" s="21">
        <v>128</v>
      </c>
      <c r="B230" s="22">
        <v>380.26</v>
      </c>
      <c r="C230" s="23">
        <v>4.7372391414141442</v>
      </c>
      <c r="D230" s="1">
        <f t="shared" si="14"/>
        <v>1.5337445852193796</v>
      </c>
      <c r="E230" s="17">
        <f t="shared" si="13"/>
        <v>1.5226746850671411</v>
      </c>
      <c r="K230" s="1">
        <f t="shared" si="15"/>
        <v>393.68818602628903</v>
      </c>
    </row>
    <row r="231" spans="1:11" ht="15" x14ac:dyDescent="0.2">
      <c r="A231" s="21">
        <v>129</v>
      </c>
      <c r="B231" s="22">
        <v>382.47</v>
      </c>
      <c r="C231" s="23">
        <v>4.7631365151515173</v>
      </c>
      <c r="D231" s="1">
        <f t="shared" si="14"/>
        <v>1.5226746850671411</v>
      </c>
      <c r="E231" s="17">
        <f t="shared" ref="E231:E282" si="16">D231*(B231/B232)^$I$4</f>
        <v>1.5119934287428314</v>
      </c>
      <c r="K231" s="1">
        <f t="shared" si="15"/>
        <v>393.19853462169976</v>
      </c>
    </row>
    <row r="232" spans="1:11" ht="15" x14ac:dyDescent="0.2">
      <c r="A232" s="21">
        <v>130</v>
      </c>
      <c r="B232" s="22">
        <v>384.63</v>
      </c>
      <c r="C232" s="23">
        <v>4.6583176262626287</v>
      </c>
      <c r="D232" s="1">
        <f t="shared" si="14"/>
        <v>1.5119934287428314</v>
      </c>
      <c r="E232" s="17">
        <f t="shared" si="16"/>
        <v>1.5015918687227132</v>
      </c>
      <c r="K232" s="1">
        <f t="shared" si="15"/>
        <v>392.69889015951316</v>
      </c>
    </row>
    <row r="233" spans="1:11" ht="15" x14ac:dyDescent="0.2">
      <c r="A233" s="21">
        <v>131</v>
      </c>
      <c r="B233" s="22">
        <v>386.76</v>
      </c>
      <c r="C233" s="23">
        <v>4.6731197474747503</v>
      </c>
      <c r="D233" s="1">
        <f t="shared" si="14"/>
        <v>1.5015918687227132</v>
      </c>
      <c r="E233" s="17">
        <f t="shared" si="16"/>
        <v>1.4915581149023029</v>
      </c>
      <c r="K233" s="1">
        <f t="shared" si="15"/>
        <v>392.23499799864265</v>
      </c>
    </row>
    <row r="234" spans="1:11" ht="15" x14ac:dyDescent="0.2">
      <c r="A234" s="21">
        <v>132</v>
      </c>
      <c r="B234" s="22">
        <v>388.84</v>
      </c>
      <c r="C234" s="23">
        <v>4.5948095454545479</v>
      </c>
      <c r="D234" s="1">
        <f t="shared" si="14"/>
        <v>1.4915581149023029</v>
      </c>
      <c r="E234" s="17">
        <f t="shared" si="16"/>
        <v>1.4818339318778042</v>
      </c>
      <c r="K234" s="1">
        <f t="shared" si="15"/>
        <v>391.77352197058235</v>
      </c>
    </row>
    <row r="235" spans="1:11" ht="15" x14ac:dyDescent="0.2">
      <c r="A235" s="21">
        <v>133</v>
      </c>
      <c r="B235" s="22">
        <v>390.88</v>
      </c>
      <c r="C235" s="23">
        <v>4.6200926262626281</v>
      </c>
      <c r="D235" s="1">
        <f t="shared" si="14"/>
        <v>1.4818339318778042</v>
      </c>
      <c r="E235" s="17">
        <f t="shared" si="16"/>
        <v>1.4724574840132494</v>
      </c>
      <c r="K235" s="1">
        <f t="shared" si="15"/>
        <v>391.3369216998891</v>
      </c>
    </row>
    <row r="236" spans="1:11" ht="15" x14ac:dyDescent="0.2">
      <c r="A236" s="21">
        <v>134</v>
      </c>
      <c r="B236" s="22">
        <v>392.87</v>
      </c>
      <c r="C236" s="23">
        <v>4.5165110606060628</v>
      </c>
      <c r="D236" s="1">
        <f t="shared" si="14"/>
        <v>1.4724574840132494</v>
      </c>
      <c r="E236" s="17">
        <f t="shared" si="16"/>
        <v>1.4633262642173186</v>
      </c>
      <c r="K236" s="1">
        <f t="shared" si="15"/>
        <v>390.89007677300174</v>
      </c>
    </row>
    <row r="237" spans="1:11" ht="15" x14ac:dyDescent="0.2">
      <c r="A237" s="21">
        <v>135</v>
      </c>
      <c r="B237" s="22">
        <v>394.83</v>
      </c>
      <c r="C237" s="23">
        <v>4.5498057575757604</v>
      </c>
      <c r="D237" s="1">
        <f t="shared" si="14"/>
        <v>1.4633262642173186</v>
      </c>
      <c r="E237" s="17">
        <f t="shared" si="16"/>
        <v>1.4545255723582509</v>
      </c>
      <c r="K237" s="1">
        <f t="shared" si="15"/>
        <v>390.4775916236058</v>
      </c>
    </row>
    <row r="238" spans="1:11" ht="15" x14ac:dyDescent="0.2">
      <c r="A238" s="21">
        <v>136</v>
      </c>
      <c r="B238" s="22">
        <v>396.74</v>
      </c>
      <c r="C238" s="23">
        <v>4.4641058585858602</v>
      </c>
      <c r="D238" s="1">
        <f t="shared" si="14"/>
        <v>1.4545255723582509</v>
      </c>
      <c r="E238" s="17">
        <f t="shared" si="16"/>
        <v>1.4460010561493997</v>
      </c>
      <c r="K238" s="1">
        <f t="shared" si="15"/>
        <v>390.06700006155961</v>
      </c>
    </row>
    <row r="239" spans="1:11" ht="15" x14ac:dyDescent="0.2">
      <c r="A239" s="21">
        <v>137</v>
      </c>
      <c r="B239" s="22">
        <v>398.61</v>
      </c>
      <c r="C239" s="23">
        <v>4.4721217171717189</v>
      </c>
      <c r="D239" s="1">
        <f t="shared" si="14"/>
        <v>1.4460010561493997</v>
      </c>
      <c r="E239" s="17">
        <f t="shared" si="16"/>
        <v>1.4377904293377872</v>
      </c>
      <c r="K239" s="1">
        <f t="shared" si="15"/>
        <v>389.68024465050615</v>
      </c>
    </row>
    <row r="240" spans="1:11" ht="15" x14ac:dyDescent="0.2">
      <c r="A240" s="21">
        <v>138</v>
      </c>
      <c r="B240" s="22">
        <v>400.43</v>
      </c>
      <c r="C240" s="23">
        <v>4.3858112070707085</v>
      </c>
      <c r="D240" s="1">
        <f t="shared" si="14"/>
        <v>1.4377904293377872</v>
      </c>
      <c r="E240" s="17">
        <f t="shared" si="16"/>
        <v>1.4297966336979335</v>
      </c>
      <c r="K240" s="1">
        <f t="shared" si="15"/>
        <v>389.28304480568499</v>
      </c>
    </row>
    <row r="241" spans="1:11" ht="15" x14ac:dyDescent="0.2">
      <c r="A241" s="21">
        <v>139</v>
      </c>
      <c r="B241" s="22">
        <v>402.22</v>
      </c>
      <c r="C241" s="23">
        <v>4.4147865656565672</v>
      </c>
      <c r="D241" s="1">
        <f t="shared" si="14"/>
        <v>1.4297966336979335</v>
      </c>
      <c r="E241" s="17">
        <f t="shared" si="16"/>
        <v>1.4221024771222839</v>
      </c>
      <c r="K241" s="1">
        <f t="shared" si="15"/>
        <v>388.91900471785425</v>
      </c>
    </row>
    <row r="242" spans="1:11" ht="15" x14ac:dyDescent="0.2">
      <c r="A242" s="21">
        <v>140</v>
      </c>
      <c r="B242" s="22">
        <v>403.96</v>
      </c>
      <c r="C242" s="23">
        <v>4.2908668686868685</v>
      </c>
      <c r="D242" s="1">
        <f t="shared" si="14"/>
        <v>1.4221024771222839</v>
      </c>
      <c r="E242" s="17">
        <f t="shared" si="16"/>
        <v>1.4146568746923849</v>
      </c>
      <c r="K242" s="1">
        <f t="shared" si="15"/>
        <v>388.5564199781399</v>
      </c>
    </row>
    <row r="243" spans="1:11" ht="15" x14ac:dyDescent="0.2">
      <c r="A243" s="21">
        <v>141</v>
      </c>
      <c r="B243" s="22">
        <v>405.66</v>
      </c>
      <c r="C243" s="23">
        <v>4.3593004545454557</v>
      </c>
      <c r="D243" s="1">
        <f t="shared" si="14"/>
        <v>1.4146568746923849</v>
      </c>
      <c r="E243" s="17">
        <f t="shared" si="16"/>
        <v>1.4074970925825514</v>
      </c>
      <c r="K243" s="1">
        <f t="shared" si="15"/>
        <v>388.21678066979365</v>
      </c>
    </row>
    <row r="244" spans="1:11" ht="15" x14ac:dyDescent="0.2">
      <c r="A244" s="21">
        <v>142</v>
      </c>
      <c r="B244" s="22">
        <v>407.31</v>
      </c>
      <c r="C244" s="23">
        <v>4.2686708080808069</v>
      </c>
      <c r="D244" s="1">
        <f t="shared" si="14"/>
        <v>1.4074970925825514</v>
      </c>
      <c r="E244" s="17">
        <f t="shared" si="16"/>
        <v>1.4005735073678514</v>
      </c>
      <c r="K244" s="1">
        <f t="shared" si="15"/>
        <v>387.87839599166688</v>
      </c>
    </row>
    <row r="245" spans="1:11" ht="15" x14ac:dyDescent="0.2">
      <c r="A245" s="21">
        <v>143</v>
      </c>
      <c r="B245" s="22">
        <v>408.92</v>
      </c>
      <c r="C245" s="23">
        <v>4.3149118181818196</v>
      </c>
      <c r="D245" s="1">
        <f t="shared" si="14"/>
        <v>1.4005735073678514</v>
      </c>
      <c r="E245" s="17">
        <f t="shared" si="16"/>
        <v>1.3938807495246981</v>
      </c>
      <c r="K245" s="1">
        <f t="shared" si="15"/>
        <v>387.55075156635138</v>
      </c>
    </row>
    <row r="246" spans="1:11" ht="15" x14ac:dyDescent="0.2">
      <c r="A246" s="21">
        <v>144</v>
      </c>
      <c r="B246" s="22">
        <v>410.49</v>
      </c>
      <c r="C246" s="23">
        <v>4.2051638383838359</v>
      </c>
      <c r="D246" s="1">
        <f t="shared" si="14"/>
        <v>1.3938807495246981</v>
      </c>
      <c r="E246" s="17">
        <f t="shared" si="16"/>
        <v>1.3874136887447088</v>
      </c>
      <c r="K246" s="1">
        <f t="shared" si="15"/>
        <v>387.23371962594445</v>
      </c>
    </row>
    <row r="247" spans="1:11" ht="15" x14ac:dyDescent="0.2">
      <c r="A247" s="21">
        <v>145</v>
      </c>
      <c r="B247" s="22">
        <v>412.02</v>
      </c>
      <c r="C247" s="23">
        <v>4.2427782323232321</v>
      </c>
      <c r="D247" s="1">
        <f t="shared" si="14"/>
        <v>1.3874136887447088</v>
      </c>
      <c r="E247" s="17">
        <f t="shared" si="16"/>
        <v>1.3812091761788914</v>
      </c>
      <c r="K247" s="1">
        <f t="shared" si="15"/>
        <v>386.93887428408664</v>
      </c>
    </row>
    <row r="248" spans="1:11" ht="15" x14ac:dyDescent="0.2">
      <c r="A248" s="21">
        <v>146</v>
      </c>
      <c r="B248" s="22">
        <v>413.5</v>
      </c>
      <c r="C248" s="23">
        <v>4.1367259595959567</v>
      </c>
      <c r="D248" s="1">
        <f t="shared" si="14"/>
        <v>1.3812091761788914</v>
      </c>
      <c r="E248" s="17">
        <f t="shared" si="16"/>
        <v>1.3752201245510658</v>
      </c>
      <c r="K248" s="1">
        <f t="shared" si="15"/>
        <v>386.64495164633541</v>
      </c>
    </row>
    <row r="249" spans="1:11" ht="15" x14ac:dyDescent="0.2">
      <c r="A249" s="21">
        <v>147</v>
      </c>
      <c r="B249" s="22">
        <v>414.94</v>
      </c>
      <c r="C249" s="23">
        <v>4.1854411111111105</v>
      </c>
      <c r="D249" s="1">
        <f t="shared" si="14"/>
        <v>1.3752201245510658</v>
      </c>
      <c r="E249" s="17">
        <f t="shared" si="16"/>
        <v>1.3694832165008257</v>
      </c>
      <c r="K249" s="1">
        <f t="shared" si="15"/>
        <v>386.37287356198317</v>
      </c>
    </row>
    <row r="250" spans="1:11" ht="15" x14ac:dyDescent="0.2">
      <c r="A250" s="21">
        <v>148</v>
      </c>
      <c r="B250" s="22">
        <v>416.33</v>
      </c>
      <c r="C250" s="23">
        <v>4.0676765151515113</v>
      </c>
      <c r="D250" s="1">
        <f t="shared" si="14"/>
        <v>1.3694832165008257</v>
      </c>
      <c r="E250" s="17">
        <f t="shared" si="16"/>
        <v>1.3639116846248838</v>
      </c>
      <c r="K250" s="1">
        <f t="shared" si="15"/>
        <v>386.09001276499845</v>
      </c>
    </row>
    <row r="251" spans="1:11" ht="15" x14ac:dyDescent="0.2">
      <c r="A251" s="21">
        <v>149</v>
      </c>
      <c r="B251" s="22">
        <v>417.69</v>
      </c>
      <c r="C251" s="23">
        <v>4.1330324217171688</v>
      </c>
      <c r="D251" s="1">
        <f t="shared" si="14"/>
        <v>1.3639116846248838</v>
      </c>
      <c r="E251" s="17">
        <f t="shared" si="16"/>
        <v>1.3585834462955355</v>
      </c>
      <c r="K251" s="1">
        <f t="shared" si="15"/>
        <v>385.83800872863969</v>
      </c>
    </row>
    <row r="252" spans="1:11" ht="15" x14ac:dyDescent="0.2">
      <c r="A252" s="21">
        <v>150</v>
      </c>
      <c r="B252" s="22">
        <v>419</v>
      </c>
      <c r="C252" s="23">
        <v>4.0232861111111076</v>
      </c>
      <c r="D252" s="1">
        <f t="shared" si="14"/>
        <v>1.3585834462955355</v>
      </c>
      <c r="E252" s="17">
        <f t="shared" si="16"/>
        <v>1.3534938198520554</v>
      </c>
      <c r="K252" s="1">
        <f t="shared" si="15"/>
        <v>385.59812296789096</v>
      </c>
    </row>
    <row r="253" spans="1:11" ht="15" x14ac:dyDescent="0.2">
      <c r="A253" s="21">
        <v>151</v>
      </c>
      <c r="B253" s="22">
        <v>420.26</v>
      </c>
      <c r="C253" s="23">
        <v>4.0880206565656527</v>
      </c>
      <c r="D253" s="1">
        <f t="shared" si="14"/>
        <v>1.3534938198520554</v>
      </c>
      <c r="E253" s="17">
        <f t="shared" si="16"/>
        <v>1.3485583834406201</v>
      </c>
      <c r="K253" s="1">
        <f t="shared" si="15"/>
        <v>385.34738882672463</v>
      </c>
    </row>
    <row r="254" spans="1:11" ht="15" x14ac:dyDescent="0.2">
      <c r="A254" s="21">
        <v>152</v>
      </c>
      <c r="B254" s="22">
        <v>421.49</v>
      </c>
      <c r="C254" s="23">
        <v>3.967185555555552</v>
      </c>
      <c r="D254" s="1">
        <f t="shared" si="14"/>
        <v>1.3485583834406201</v>
      </c>
      <c r="E254" s="17">
        <f t="shared" si="16"/>
        <v>1.3438539355686709</v>
      </c>
      <c r="K254" s="1">
        <f t="shared" si="15"/>
        <v>385.12698868359479</v>
      </c>
    </row>
    <row r="255" spans="1:11" ht="15" x14ac:dyDescent="0.2">
      <c r="A255" s="21">
        <v>153</v>
      </c>
      <c r="B255" s="22">
        <v>422.67</v>
      </c>
      <c r="C255" s="23">
        <v>4.0214360606060566</v>
      </c>
      <c r="D255" s="1">
        <f t="shared" si="14"/>
        <v>1.3438539355686709</v>
      </c>
      <c r="E255" s="17">
        <f t="shared" si="16"/>
        <v>1.3393764447588585</v>
      </c>
      <c r="K255" s="1">
        <f t="shared" si="15"/>
        <v>384.91841765094324</v>
      </c>
    </row>
    <row r="256" spans="1:11" ht="15" x14ac:dyDescent="0.2">
      <c r="A256" s="21">
        <v>154</v>
      </c>
      <c r="B256" s="22">
        <v>423.8</v>
      </c>
      <c r="C256" s="23">
        <v>3.8870432323232285</v>
      </c>
      <c r="D256" s="1">
        <f t="shared" si="14"/>
        <v>1.3393764447588585</v>
      </c>
      <c r="E256" s="17">
        <f t="shared" si="16"/>
        <v>1.3350435517025812</v>
      </c>
      <c r="K256" s="1">
        <f t="shared" si="15"/>
        <v>384.69894644757437</v>
      </c>
    </row>
    <row r="257" spans="1:11" ht="15" x14ac:dyDescent="0.2">
      <c r="A257" s="21">
        <v>155</v>
      </c>
      <c r="B257" s="22">
        <v>424.9</v>
      </c>
      <c r="C257" s="23">
        <v>3.9597847979797947</v>
      </c>
      <c r="D257" s="1">
        <f t="shared" si="14"/>
        <v>1.3350435517025812</v>
      </c>
      <c r="E257" s="17">
        <f t="shared" si="16"/>
        <v>1.3309310868568824</v>
      </c>
      <c r="K257" s="1">
        <f t="shared" si="15"/>
        <v>384.50935567225434</v>
      </c>
    </row>
    <row r="258" spans="1:11" ht="15" x14ac:dyDescent="0.2">
      <c r="A258" s="21">
        <v>156</v>
      </c>
      <c r="B258" s="22">
        <v>425.95</v>
      </c>
      <c r="C258" s="23">
        <v>3.8377269696969654</v>
      </c>
      <c r="D258" s="1">
        <f t="shared" si="14"/>
        <v>1.3309310868568824</v>
      </c>
      <c r="E258" s="17">
        <f t="shared" si="16"/>
        <v>1.3269967526187492</v>
      </c>
      <c r="K258" s="1">
        <f t="shared" si="15"/>
        <v>384.32009560059953</v>
      </c>
    </row>
    <row r="259" spans="1:11" ht="15" x14ac:dyDescent="0.2">
      <c r="A259" s="21">
        <v>157</v>
      </c>
      <c r="B259" s="22">
        <v>426.96</v>
      </c>
      <c r="C259" s="23">
        <v>3.9092355050505012</v>
      </c>
      <c r="D259" s="1">
        <f t="shared" si="14"/>
        <v>1.3269967526187492</v>
      </c>
      <c r="E259" s="17">
        <f t="shared" si="16"/>
        <v>1.323276549536903</v>
      </c>
      <c r="K259" s="1">
        <f t="shared" si="15"/>
        <v>384.15139720247799</v>
      </c>
    </row>
    <row r="260" spans="1:11" ht="15" x14ac:dyDescent="0.2">
      <c r="A260" s="21">
        <v>158</v>
      </c>
      <c r="B260" s="22">
        <v>427.92</v>
      </c>
      <c r="C260" s="23">
        <v>3.7914947449494907</v>
      </c>
      <c r="D260" s="1">
        <f t="shared" ref="D260:D282" si="17">E259</f>
        <v>1.323276549536903</v>
      </c>
      <c r="E260" s="17">
        <f t="shared" si="16"/>
        <v>1.3197289333454612</v>
      </c>
      <c r="K260" s="1">
        <f t="shared" ref="K260:K281" si="18">1/(E259*B259/(K259*(B260)*E260))</f>
        <v>383.98294409245761</v>
      </c>
    </row>
    <row r="261" spans="1:11" ht="15" x14ac:dyDescent="0.2">
      <c r="A261" s="21">
        <v>159</v>
      </c>
      <c r="B261" s="22">
        <v>428.84</v>
      </c>
      <c r="C261" s="23">
        <v>3.8247784848484803</v>
      </c>
      <c r="D261" s="1">
        <f t="shared" si="17"/>
        <v>1.3197289333454612</v>
      </c>
      <c r="E261" s="17">
        <f t="shared" si="16"/>
        <v>1.3163515480045411</v>
      </c>
      <c r="K261" s="1">
        <f t="shared" si="18"/>
        <v>383.82369936612997</v>
      </c>
    </row>
    <row r="262" spans="1:11" ht="15" x14ac:dyDescent="0.2">
      <c r="A262" s="21">
        <v>160</v>
      </c>
      <c r="B262" s="22">
        <v>429.72</v>
      </c>
      <c r="C262" s="23">
        <v>3.7255348989898933</v>
      </c>
      <c r="D262" s="1">
        <f t="shared" si="17"/>
        <v>1.3163515480045411</v>
      </c>
      <c r="E262" s="17">
        <f t="shared" si="16"/>
        <v>1.3131802892079467</v>
      </c>
      <c r="K262" s="1">
        <f t="shared" si="18"/>
        <v>383.68474604311069</v>
      </c>
    </row>
    <row r="263" spans="1:11" ht="15" x14ac:dyDescent="0.2">
      <c r="A263" s="21">
        <v>161</v>
      </c>
      <c r="B263" s="22">
        <v>430.55</v>
      </c>
      <c r="C263" s="23">
        <v>3.7668330303030255</v>
      </c>
      <c r="D263" s="1">
        <f t="shared" si="17"/>
        <v>1.3131802892079467</v>
      </c>
      <c r="E263" s="17">
        <f t="shared" si="16"/>
        <v>1.3101366455010774</v>
      </c>
      <c r="K263" s="1">
        <f t="shared" si="18"/>
        <v>383.53482055011744</v>
      </c>
    </row>
    <row r="264" spans="1:11" ht="15" x14ac:dyDescent="0.2">
      <c r="A264" s="21">
        <v>162</v>
      </c>
      <c r="B264" s="22">
        <v>431.35</v>
      </c>
      <c r="C264" s="23">
        <v>3.6342961616161551</v>
      </c>
      <c r="D264" s="1">
        <f t="shared" si="17"/>
        <v>1.3101366455010774</v>
      </c>
      <c r="E264" s="17">
        <f t="shared" si="16"/>
        <v>1.3072947419992551</v>
      </c>
      <c r="K264" s="1">
        <f t="shared" si="18"/>
        <v>383.41396576273303</v>
      </c>
    </row>
    <row r="265" spans="1:11" ht="15" x14ac:dyDescent="0.2">
      <c r="A265" s="21">
        <v>163</v>
      </c>
      <c r="B265" s="22">
        <v>432.1</v>
      </c>
      <c r="C265" s="23">
        <v>3.7193688888888836</v>
      </c>
      <c r="D265" s="1">
        <f t="shared" si="17"/>
        <v>1.3072947419992551</v>
      </c>
      <c r="E265" s="17">
        <f t="shared" si="16"/>
        <v>1.3046522938830569</v>
      </c>
      <c r="K265" s="1">
        <f t="shared" si="18"/>
        <v>383.30427202629988</v>
      </c>
    </row>
    <row r="266" spans="1:11" ht="15" x14ac:dyDescent="0.2">
      <c r="A266" s="21">
        <v>164</v>
      </c>
      <c r="B266" s="22">
        <v>432.8</v>
      </c>
      <c r="C266" s="23">
        <v>3.5812767171717104</v>
      </c>
      <c r="D266" s="1">
        <f t="shared" si="17"/>
        <v>1.3046522938830569</v>
      </c>
      <c r="E266" s="17">
        <f t="shared" si="16"/>
        <v>1.3021320846271285</v>
      </c>
      <c r="K266" s="1">
        <f t="shared" si="18"/>
        <v>383.18359116439927</v>
      </c>
    </row>
    <row r="267" spans="1:11" ht="15" x14ac:dyDescent="0.2">
      <c r="A267" s="21">
        <v>165</v>
      </c>
      <c r="B267" s="22">
        <v>433.47</v>
      </c>
      <c r="C267" s="23">
        <v>3.6546393434343374</v>
      </c>
      <c r="D267" s="1">
        <f t="shared" si="17"/>
        <v>1.3021320846271285</v>
      </c>
      <c r="E267" s="17">
        <f t="shared" si="16"/>
        <v>1.2998077460503454</v>
      </c>
      <c r="K267" s="1">
        <f t="shared" si="18"/>
        <v>383.09173080398807</v>
      </c>
    </row>
    <row r="268" spans="1:11" ht="15" x14ac:dyDescent="0.2">
      <c r="A268" s="21">
        <v>166</v>
      </c>
      <c r="B268" s="22">
        <v>434.09</v>
      </c>
      <c r="C268" s="23">
        <v>3.4968058030302989</v>
      </c>
      <c r="D268" s="1">
        <f t="shared" si="17"/>
        <v>1.2998077460503454</v>
      </c>
      <c r="E268" s="17">
        <f t="shared" si="16"/>
        <v>1.2976774346352591</v>
      </c>
      <c r="K268" s="1">
        <f t="shared" si="18"/>
        <v>383.01091011463905</v>
      </c>
    </row>
    <row r="269" spans="1:11" ht="15" x14ac:dyDescent="0.2">
      <c r="A269" s="21">
        <v>167</v>
      </c>
      <c r="B269" s="22">
        <v>434.66</v>
      </c>
      <c r="C269" s="23">
        <v>3.5769605555555493</v>
      </c>
      <c r="D269" s="1">
        <f t="shared" si="17"/>
        <v>1.2976774346352591</v>
      </c>
      <c r="E269" s="17">
        <f t="shared" si="16"/>
        <v>1.295665034892264</v>
      </c>
      <c r="K269" s="1">
        <f t="shared" si="18"/>
        <v>382.91909667734927</v>
      </c>
    </row>
    <row r="270" spans="1:11" ht="15" x14ac:dyDescent="0.2">
      <c r="A270" s="21">
        <v>168</v>
      </c>
      <c r="B270" s="22">
        <v>435.2</v>
      </c>
      <c r="C270" s="23">
        <v>3.4185024747474722</v>
      </c>
      <c r="D270" s="1">
        <f t="shared" si="17"/>
        <v>1.295665034892264</v>
      </c>
      <c r="E270" s="17">
        <f t="shared" si="16"/>
        <v>1.2938438243121457</v>
      </c>
      <c r="K270" s="1">
        <f t="shared" si="18"/>
        <v>382.85590954985895</v>
      </c>
    </row>
    <row r="271" spans="1:11" ht="15" x14ac:dyDescent="0.2">
      <c r="A271" s="21">
        <v>169</v>
      </c>
      <c r="B271" s="22">
        <v>435.69</v>
      </c>
      <c r="C271" s="23">
        <v>3.4733789898989857</v>
      </c>
      <c r="D271" s="1">
        <f t="shared" si="17"/>
        <v>1.2938438243121457</v>
      </c>
      <c r="E271" s="17">
        <f t="shared" si="16"/>
        <v>1.2921753388200221</v>
      </c>
      <c r="K271" s="1">
        <f t="shared" si="18"/>
        <v>382.79270389798165</v>
      </c>
    </row>
    <row r="272" spans="1:11" ht="15" x14ac:dyDescent="0.2">
      <c r="A272" s="21">
        <v>170</v>
      </c>
      <c r="B272" s="22">
        <v>436.14</v>
      </c>
      <c r="C272" s="23">
        <v>3.3099878282828263</v>
      </c>
      <c r="D272" s="1">
        <f t="shared" si="17"/>
        <v>1.2921753388200221</v>
      </c>
      <c r="E272" s="17">
        <f t="shared" si="16"/>
        <v>1.2906954889746896</v>
      </c>
      <c r="K272" s="1">
        <f t="shared" si="18"/>
        <v>382.74922722301557</v>
      </c>
    </row>
    <row r="273" spans="1:11" ht="15" x14ac:dyDescent="0.2">
      <c r="A273" s="21">
        <v>171</v>
      </c>
      <c r="B273" s="22">
        <v>436.54</v>
      </c>
      <c r="C273" s="23">
        <v>3.400620909090907</v>
      </c>
      <c r="D273" s="1">
        <f t="shared" si="17"/>
        <v>1.2906954889746896</v>
      </c>
      <c r="E273" s="17">
        <f t="shared" si="16"/>
        <v>1.2893293415776064</v>
      </c>
      <c r="K273" s="1">
        <f t="shared" si="18"/>
        <v>382.69476492229097</v>
      </c>
    </row>
    <row r="274" spans="1:11" ht="15" x14ac:dyDescent="0.2">
      <c r="A274" s="21">
        <v>172</v>
      </c>
      <c r="B274" s="22">
        <v>436.91</v>
      </c>
      <c r="C274" s="23">
        <v>3.2618992929292925</v>
      </c>
      <c r="D274" s="1">
        <f t="shared" si="17"/>
        <v>1.2893293415776064</v>
      </c>
      <c r="E274" s="17">
        <f t="shared" si="16"/>
        <v>1.2881499061631525</v>
      </c>
      <c r="K274" s="1">
        <f t="shared" si="18"/>
        <v>382.66875399178417</v>
      </c>
    </row>
    <row r="275" spans="1:11" ht="15" x14ac:dyDescent="0.2">
      <c r="A275" s="21">
        <v>173</v>
      </c>
      <c r="B275" s="22">
        <v>437.23</v>
      </c>
      <c r="C275" s="23">
        <v>3.3013580303030285</v>
      </c>
      <c r="D275" s="1">
        <f t="shared" si="17"/>
        <v>1.2881499061631525</v>
      </c>
      <c r="E275" s="17">
        <f t="shared" si="16"/>
        <v>1.2871194922434437</v>
      </c>
      <c r="K275" s="1">
        <f t="shared" si="18"/>
        <v>382.64269911219503</v>
      </c>
    </row>
    <row r="276" spans="1:11" ht="15" x14ac:dyDescent="0.2">
      <c r="A276" s="21">
        <v>174</v>
      </c>
      <c r="B276" s="22">
        <v>437.51</v>
      </c>
      <c r="C276" s="23">
        <v>3.1250355555555536</v>
      </c>
      <c r="D276" s="1">
        <f t="shared" si="17"/>
        <v>1.2871194922434437</v>
      </c>
      <c r="E276" s="17">
        <f t="shared" si="16"/>
        <v>1.2862741901307866</v>
      </c>
      <c r="K276" s="1">
        <f t="shared" si="18"/>
        <v>382.63628419135637</v>
      </c>
    </row>
    <row r="277" spans="1:11" ht="15" x14ac:dyDescent="0.2">
      <c r="A277" s="21">
        <v>175</v>
      </c>
      <c r="B277" s="22">
        <v>437.74</v>
      </c>
      <c r="C277" s="23">
        <v>3.1860673737373735</v>
      </c>
      <c r="D277" s="1">
        <f t="shared" si="17"/>
        <v>1.2862741901307866</v>
      </c>
      <c r="E277" s="17">
        <f t="shared" si="16"/>
        <v>1.2855766504534574</v>
      </c>
      <c r="K277" s="1">
        <f t="shared" si="18"/>
        <v>382.62982624100971</v>
      </c>
    </row>
    <row r="278" spans="1:11" x14ac:dyDescent="0.15">
      <c r="A278" s="21">
        <v>176</v>
      </c>
      <c r="B278" s="22">
        <v>437.93</v>
      </c>
      <c r="C278" s="24">
        <v>2.9640749746192911</v>
      </c>
      <c r="D278" s="1">
        <f t="shared" si="17"/>
        <v>1.2855766504534574</v>
      </c>
      <c r="E278" s="17">
        <f t="shared" si="16"/>
        <v>1.2850264420343849</v>
      </c>
      <c r="K278" s="1">
        <f t="shared" si="18"/>
        <v>382.63207462926664</v>
      </c>
    </row>
    <row r="279" spans="1:11" x14ac:dyDescent="0.15">
      <c r="A279" s="21">
        <v>177</v>
      </c>
      <c r="B279" s="22">
        <v>438.08</v>
      </c>
      <c r="C279" s="24">
        <v>3.1419999999999999</v>
      </c>
      <c r="D279" s="1">
        <f t="shared" si="17"/>
        <v>1.2850264420343849</v>
      </c>
      <c r="E279" s="17">
        <f t="shared" si="16"/>
        <v>1.2846232251854699</v>
      </c>
      <c r="K279" s="1">
        <f t="shared" si="18"/>
        <v>382.64303016746476</v>
      </c>
    </row>
    <row r="280" spans="1:11" x14ac:dyDescent="0.15">
      <c r="A280" s="21">
        <v>178</v>
      </c>
      <c r="B280" s="22">
        <v>438.19</v>
      </c>
      <c r="C280" s="24">
        <v>3.0659999999999998</v>
      </c>
      <c r="D280" s="1">
        <f t="shared" si="17"/>
        <v>1.2846232251854699</v>
      </c>
      <c r="E280" s="17">
        <f t="shared" si="16"/>
        <v>1.2844033846994445</v>
      </c>
      <c r="K280" s="1">
        <f t="shared" si="18"/>
        <v>382.67361117128723</v>
      </c>
    </row>
    <row r="281" spans="1:11" x14ac:dyDescent="0.15">
      <c r="A281" s="21">
        <v>179</v>
      </c>
      <c r="B281" s="22">
        <v>438.25</v>
      </c>
      <c r="C281" s="24">
        <v>2.988</v>
      </c>
      <c r="D281" s="1">
        <f t="shared" si="17"/>
        <v>1.2844033846994445</v>
      </c>
      <c r="E281" s="17">
        <f t="shared" si="16"/>
        <v>1.2842934898495542</v>
      </c>
      <c r="K281" s="1">
        <f t="shared" si="18"/>
        <v>382.6932630604108</v>
      </c>
    </row>
    <row r="282" spans="1:11" ht="14" thickBot="1" x14ac:dyDescent="0.2">
      <c r="A282" s="25">
        <v>180</v>
      </c>
      <c r="B282" s="26">
        <v>438.28</v>
      </c>
      <c r="C282" s="27">
        <v>2.9089999999999998</v>
      </c>
      <c r="D282" s="1">
        <f t="shared" si="17"/>
        <v>1.2842934898495542</v>
      </c>
      <c r="E282" s="17" t="e">
        <f t="shared" si="16"/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Complete</vt:lpstr>
      <vt:lpstr>P-V (2)</vt:lpstr>
      <vt:lpstr>P-V</vt:lpstr>
      <vt:lpstr>Work</vt:lpstr>
      <vt:lpstr>Final</vt:lpstr>
      <vt:lpstr>Middle</vt:lpstr>
      <vt:lpstr>Start</vt:lpstr>
    </vt:vector>
  </TitlesOfParts>
  <Company>SIHE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Microsoft Office User</cp:lastModifiedBy>
  <dcterms:created xsi:type="dcterms:W3CDTF">2009-03-02T18:32:49Z</dcterms:created>
  <dcterms:modified xsi:type="dcterms:W3CDTF">2017-04-20T13:07:38Z</dcterms:modified>
</cp:coreProperties>
</file>