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xmlns:r="http://schemas.openxmlformats.org/officeDocument/2006/relationships" name="IS_5yr" sheetId="1" state="visible" r:id="rId1"/>
    <sheet xmlns:r="http://schemas.openxmlformats.org/officeDocument/2006/relationships" name="BS_5yr" sheetId="2" state="visible" r:id="rId2"/>
    <sheet xmlns:r="http://schemas.openxmlformats.org/officeDocument/2006/relationships" name="IS_BS_5yr" sheetId="3" state="visible" r:id="rId3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5">
    <numFmt numFmtId="164" formatCode="#,##0.0;\(#,##0.0\);\-"/>
    <numFmt numFmtId="165" formatCode="0.0;\(0.0\);\-"/>
    <numFmt numFmtId="166" formatCode="0.0%;\(0.0%\);\-"/>
    <numFmt numFmtId="167" formatCode="0.0;\(0.0\);&quot;OK&quot;"/>
    <numFmt numFmtId="168" formatCode="0.00&quot;x&quot;"/>
  </numFmts>
  <fonts count="19">
    <font>
      <name val="Calibri"/>
      <charset val="1"/>
      <family val="2"/>
      <color theme="1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0"/>
      <b val="1"/>
      <sz val="13"/>
    </font>
    <font>
      <name val="Arial"/>
      <charset val="1"/>
      <family val="0"/>
      <i val="1"/>
      <sz val="9"/>
    </font>
    <font>
      <name val="Arial"/>
      <charset val="1"/>
      <family val="0"/>
      <b val="1"/>
      <color rgb="FFFFFFFF"/>
      <sz val="10"/>
    </font>
    <font>
      <name val="Arial"/>
      <charset val="1"/>
      <family val="0"/>
      <i val="1"/>
      <sz val="8"/>
    </font>
    <font>
      <name val="Arial"/>
      <charset val="1"/>
      <family val="0"/>
      <b val="1"/>
      <sz val="10"/>
    </font>
    <font>
      <name val="Arial"/>
      <charset val="1"/>
      <family val="0"/>
      <sz val="10"/>
    </font>
    <font>
      <name val="Arial"/>
      <charset val="1"/>
      <family val="0"/>
      <color rgb="FF0000FF"/>
      <sz val="10"/>
    </font>
    <font>
      <name val="Arial"/>
      <charset val="1"/>
      <family val="0"/>
      <b val="1"/>
      <color rgb="FF0000FF"/>
      <sz val="10"/>
    </font>
    <font>
      <name val="Arial"/>
      <b val="1"/>
      <sz val="13"/>
    </font>
    <font>
      <name val="Arial"/>
      <i val="1"/>
      <sz val="9"/>
    </font>
    <font>
      <name val="Arial"/>
      <b val="1"/>
      <color rgb="FFFFFFFF"/>
      <sz val="10"/>
    </font>
    <font>
      <name val="Arial"/>
      <i val="1"/>
      <sz val="8"/>
    </font>
    <font>
      <name val="Arial"/>
      <b val="1"/>
      <sz val="10"/>
    </font>
    <font>
      <name val="Arial"/>
      <sz val="10"/>
    </font>
    <font>
      <name val="Arial"/>
      <color rgb="FF0000FF"/>
      <sz val="10"/>
    </font>
  </fonts>
  <fills count="8">
    <fill>
      <patternFill/>
    </fill>
    <fill>
      <patternFill patternType="gray125"/>
    </fill>
    <fill>
      <patternFill patternType="solid">
        <fgColor rgb="FF1F3864"/>
        <bgColor rgb="FF333333"/>
      </patternFill>
    </fill>
    <fill>
      <patternFill patternType="solid">
        <fgColor rgb="FFD9E1F2"/>
        <bgColor rgb="FFCCFFFF"/>
      </patternFill>
    </fill>
    <fill>
      <patternFill patternType="solid">
        <fgColor rgb="FFFFF2CC"/>
        <bgColor rgb="FFFFFFFF"/>
      </patternFill>
    </fill>
    <fill>
      <patternFill patternType="solid">
        <fgColor rgb="FF1F3864"/>
      </patternFill>
    </fill>
    <fill>
      <patternFill patternType="solid">
        <fgColor rgb="FFD9E1F2"/>
      </patternFill>
    </fill>
    <fill>
      <patternFill patternType="solid">
        <fgColor rgb="FFFFF2CC"/>
      </patternFill>
    </fill>
  </fills>
  <borders count="3">
    <border>
      <left/>
      <right/>
      <top/>
      <bottom/>
      <diagonal/>
    </border>
    <border>
      <left/>
      <right/>
      <top style="thin"/>
      <bottom/>
      <diagonal/>
    </border>
    <border>
      <top style="thin"/>
    </border>
  </borders>
  <cellStyleXfs count="6">
    <xf numFmtId="0" fontId="0" fillId="0" borderId="0" applyAlignment="1">
      <alignment horizontal="general" vertical="bottom"/>
    </xf>
    <xf numFmtId="43" fontId="3" fillId="0" borderId="0"/>
    <xf numFmtId="41" fontId="3" fillId="0" borderId="0"/>
    <xf numFmtId="44" fontId="3" fillId="0" borderId="0"/>
    <xf numFmtId="42" fontId="3" fillId="0" borderId="0"/>
    <xf numFmtId="9" fontId="3" fillId="0" borderId="0"/>
  </cellStyleXfs>
  <cellXfs count="56">
    <xf numFmtId="0" fontId="0" fillId="0" borderId="0" applyAlignment="1" pivotButton="0" quotePrefix="0" xfId="0">
      <alignment horizontal="general" vertical="bottom"/>
    </xf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6" fillId="2" borderId="0" applyAlignment="1" pivotButton="0" quotePrefix="0" xfId="0">
      <alignment horizontal="left" vertical="bottom"/>
    </xf>
    <xf numFmtId="0" fontId="6" fillId="2" borderId="0" applyAlignment="1" pivotButton="0" quotePrefix="0" xfId="0">
      <alignment horizontal="right" vertical="bottom"/>
    </xf>
    <xf numFmtId="0" fontId="7" fillId="0" borderId="0" applyAlignment="1" pivotButton="0" quotePrefix="0" xfId="0">
      <alignment horizontal="right" vertical="bottom" wrapText="1"/>
    </xf>
    <xf numFmtId="0" fontId="8" fillId="3" borderId="0" applyAlignment="1" pivotButton="0" quotePrefix="0" xfId="0">
      <alignment horizontal="general" vertical="bottom"/>
    </xf>
    <xf numFmtId="0" fontId="9" fillId="4" borderId="0" applyAlignment="1" pivotButton="0" quotePrefix="0" xfId="0">
      <alignment horizontal="general" vertical="bottom"/>
    </xf>
    <xf numFmtId="164" fontId="10" fillId="4" borderId="0" applyAlignment="1" pivotButton="0" quotePrefix="0" xfId="0">
      <alignment horizontal="general" vertical="bottom"/>
    </xf>
    <xf numFmtId="0" fontId="8" fillId="4" borderId="1" applyAlignment="1" pivotButton="0" quotePrefix="0" xfId="0">
      <alignment horizontal="general" vertical="bottom"/>
    </xf>
    <xf numFmtId="164" fontId="11" fillId="4" borderId="1" applyAlignment="1" pivotButton="0" quotePrefix="0" xfId="0">
      <alignment horizontal="general" vertical="bottom"/>
    </xf>
    <xf numFmtId="0" fontId="9" fillId="0" borderId="0" applyAlignment="1" pivotButton="0" quotePrefix="0" xfId="0">
      <alignment horizontal="general" vertical="bottom"/>
    </xf>
    <xf numFmtId="164" fontId="10" fillId="0" borderId="0" applyAlignment="1" pivotButton="0" quotePrefix="0" xfId="0">
      <alignment horizontal="general" vertical="bottom"/>
    </xf>
    <xf numFmtId="0" fontId="8" fillId="0" borderId="1" applyAlignment="1" pivotButton="0" quotePrefix="0" xfId="0">
      <alignment horizontal="general" vertical="bottom"/>
    </xf>
    <xf numFmtId="164" fontId="11" fillId="0" borderId="1" applyAlignment="1" pivotButton="0" quotePrefix="0" xfId="0">
      <alignment horizontal="general" vertical="bottom"/>
    </xf>
    <xf numFmtId="165" fontId="10" fillId="0" borderId="0" applyAlignment="1" pivotButton="0" quotePrefix="0" xfId="0">
      <alignment horizontal="general" vertical="bottom"/>
    </xf>
    <xf numFmtId="0" fontId="9" fillId="0" borderId="0" applyAlignment="1" pivotButton="0" quotePrefix="0" xfId="0">
      <alignment horizontal="right" vertical="bottom"/>
    </xf>
    <xf numFmtId="166" fontId="9" fillId="0" borderId="0" applyAlignment="1" pivotButton="0" quotePrefix="0" xfId="0">
      <alignment horizontal="general" vertical="bottom"/>
    </xf>
    <xf numFmtId="167" fontId="9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6" fillId="2" borderId="0" applyAlignment="1" pivotButton="0" quotePrefix="0" xfId="0">
      <alignment horizontal="left" vertical="bottom"/>
    </xf>
    <xf numFmtId="0" fontId="6" fillId="2" borderId="0" applyAlignment="1" pivotButton="0" quotePrefix="0" xfId="0">
      <alignment horizontal="right" vertical="bottom"/>
    </xf>
    <xf numFmtId="0" fontId="7" fillId="0" borderId="0" applyAlignment="1" pivotButton="0" quotePrefix="0" xfId="0">
      <alignment horizontal="right" vertical="bottom" wrapText="1"/>
    </xf>
    <xf numFmtId="0" fontId="8" fillId="3" borderId="0" applyAlignment="1" pivotButton="0" quotePrefix="0" xfId="0">
      <alignment horizontal="general" vertical="bottom"/>
    </xf>
    <xf numFmtId="0" fontId="9" fillId="4" borderId="0" applyAlignment="1" pivotButton="0" quotePrefix="0" xfId="0">
      <alignment horizontal="general" vertical="bottom"/>
    </xf>
    <xf numFmtId="164" fontId="10" fillId="4" borderId="0" applyAlignment="1" pivotButton="0" quotePrefix="0" xfId="0">
      <alignment horizontal="general" vertical="bottom"/>
    </xf>
    <xf numFmtId="0" fontId="8" fillId="4" borderId="1" applyAlignment="1" pivotButton="0" quotePrefix="0" xfId="0">
      <alignment horizontal="general" vertical="bottom"/>
    </xf>
    <xf numFmtId="164" fontId="11" fillId="4" borderId="1" applyAlignment="1" pivotButton="0" quotePrefix="0" xfId="0">
      <alignment horizontal="general" vertical="bottom"/>
    </xf>
    <xf numFmtId="0" fontId="9" fillId="0" borderId="0" applyAlignment="1" pivotButton="0" quotePrefix="0" xfId="0">
      <alignment horizontal="general" vertical="bottom"/>
    </xf>
    <xf numFmtId="164" fontId="10" fillId="0" borderId="0" applyAlignment="1" pivotButton="0" quotePrefix="0" xfId="0">
      <alignment horizontal="general" vertical="bottom"/>
    </xf>
    <xf numFmtId="0" fontId="8" fillId="0" borderId="1" applyAlignment="1" pivotButton="0" quotePrefix="0" xfId="0">
      <alignment horizontal="general" vertical="bottom"/>
    </xf>
    <xf numFmtId="164" fontId="11" fillId="0" borderId="1" applyAlignment="1" pivotButton="0" quotePrefix="0" xfId="0">
      <alignment horizontal="general" vertical="bottom"/>
    </xf>
    <xf numFmtId="165" fontId="10" fillId="0" borderId="0" applyAlignment="1" pivotButton="0" quotePrefix="0" xfId="0">
      <alignment horizontal="general" vertical="bottom"/>
    </xf>
    <xf numFmtId="0" fontId="9" fillId="0" borderId="0" applyAlignment="1" pivotButton="0" quotePrefix="0" xfId="0">
      <alignment horizontal="right" vertical="bottom"/>
    </xf>
    <xf numFmtId="166" fontId="9" fillId="0" borderId="0" applyAlignment="1" pivotButton="0" quotePrefix="0" xfId="0">
      <alignment horizontal="general" vertical="bottom"/>
    </xf>
    <xf numFmtId="167" fontId="9" fillId="0" borderId="0" applyAlignment="1" pivotButton="0" quotePrefix="0" xfId="0">
      <alignment horizontal="general" vertical="bottom"/>
    </xf>
    <xf numFmtId="0" fontId="12" fillId="0" borderId="0" pivotButton="0" quotePrefix="0" xfId="0"/>
    <xf numFmtId="0" fontId="13" fillId="0" borderId="0" pivotButton="0" quotePrefix="0" xfId="0"/>
    <xf numFmtId="0" fontId="14" fillId="5" borderId="0" applyAlignment="1" pivotButton="0" quotePrefix="0" xfId="0">
      <alignment horizontal="left"/>
    </xf>
    <xf numFmtId="0" fontId="14" fillId="5" borderId="0" applyAlignment="1" pivotButton="0" quotePrefix="0" xfId="0">
      <alignment horizontal="right"/>
    </xf>
    <xf numFmtId="0" fontId="15" fillId="0" borderId="0" applyAlignment="1" pivotButton="0" quotePrefix="0" xfId="0">
      <alignment horizontal="right"/>
    </xf>
    <xf numFmtId="0" fontId="16" fillId="6" borderId="0" pivotButton="0" quotePrefix="0" xfId="0"/>
    <xf numFmtId="0" fontId="0" fillId="6" borderId="0" pivotButton="0" quotePrefix="0" xfId="0"/>
    <xf numFmtId="0" fontId="17" fillId="7" borderId="0" pivotButton="0" quotePrefix="0" xfId="0"/>
    <xf numFmtId="164" fontId="18" fillId="7" borderId="0" pivotButton="0" quotePrefix="0" xfId="0"/>
    <xf numFmtId="0" fontId="16" fillId="7" borderId="2" pivotButton="0" quotePrefix="0" xfId="0"/>
    <xf numFmtId="164" fontId="16" fillId="7" borderId="2" pivotButton="0" quotePrefix="0" xfId="0"/>
    <xf numFmtId="0" fontId="17" fillId="0" borderId="0" pivotButton="0" quotePrefix="0" xfId="0"/>
    <xf numFmtId="164" fontId="17" fillId="0" borderId="0" applyAlignment="1" pivotButton="0" quotePrefix="0" xfId="0">
      <alignment horizontal="right"/>
    </xf>
    <xf numFmtId="168" fontId="17" fillId="0" borderId="0" applyAlignment="1" pivotButton="0" quotePrefix="0" xfId="0">
      <alignment horizontal="right"/>
    </xf>
    <xf numFmtId="166" fontId="17" fillId="0" borderId="0" applyAlignment="1" pivotButton="0" quotePrefix="0" xfId="0">
      <alignment horizontal="right"/>
    </xf>
    <xf numFmtId="167" fontId="17" fillId="0" borderId="0" applyAlignment="1" pivotButton="0" quotePrefix="0" xfId="0">
      <alignment horizontal="right"/>
    </xf>
    <xf numFmtId="164" fontId="18" fillId="0" borderId="0" pivotButton="0" quotePrefix="0" xfId="0"/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D9E1F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1F3864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F74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pane xSplit="1" ySplit="3" topLeftCell="B4" activePane="bottomRight" state="frozen"/>
      <selection pane="topLeft" activeCell="A1" activeCellId="0" sqref="A1"/>
      <selection pane="topRight" activeCell="B1" activeCellId="0" sqref="B1"/>
      <selection pane="bottomLeft" activeCell="A4" activeCellId="0" sqref="A4"/>
      <selection pane="bottomRight" activeCell="A1" activeCellId="0" sqref="A1"/>
    </sheetView>
  </sheetViews>
  <sheetFormatPr baseColWidth="8" defaultColWidth="8.6796875" defaultRowHeight="15" zeroHeight="0" outlineLevelRow="0"/>
  <cols>
    <col width="62" customWidth="1" style="19" min="1" max="1"/>
    <col width="15" customWidth="1" style="19" min="2" max="6"/>
  </cols>
  <sheetData>
    <row r="1" ht="16.15" customHeight="1" s="20">
      <c r="A1" s="21" t="inlineStr">
        <is>
          <t>SSE plc – Consolidated Income Statement, five financial years (FY2020–FY2024)</t>
        </is>
      </c>
    </row>
    <row r="2" ht="15" customHeight="1" s="20">
      <c r="A2" s="22" t="inlineStr">
        <is>
          <t>£ million unless stated. Figures are the statutory 'Total' column as originally reported in each year's own Annual Report. Financial year ends 31 March. Blue = figures typed in from the reports; black = formulas.</t>
        </is>
      </c>
    </row>
    <row r="3"/>
    <row r="4" ht="15" customHeight="1" s="20">
      <c r="A4" s="23" t="inlineStr">
        <is>
          <t>A. STATUTORY INCOME STATEMENT (Total, £m)</t>
        </is>
      </c>
      <c r="B4" s="24" t="inlineStr">
        <is>
          <t>FY2020</t>
        </is>
      </c>
      <c r="C4" s="24" t="inlineStr">
        <is>
          <t>FY2021</t>
        </is>
      </c>
      <c r="D4" s="24" t="inlineStr">
        <is>
          <t>FY2022</t>
        </is>
      </c>
      <c r="E4" s="24" t="inlineStr">
        <is>
          <t>FY2023</t>
        </is>
      </c>
      <c r="F4" s="24" t="inlineStr">
        <is>
          <t>FY2024</t>
        </is>
      </c>
    </row>
    <row r="5" ht="24" customHeight="1" s="20">
      <c r="A5" s="22" t="inlineStr">
        <is>
          <t>Period</t>
        </is>
      </c>
      <c r="B5" s="25" t="inlineStr">
        <is>
          <t>Year ended 31 Mar 2020</t>
        </is>
      </c>
      <c r="C5" s="25" t="inlineStr">
        <is>
          <t>Year ended 31 Mar 2021</t>
        </is>
      </c>
      <c r="D5" s="25" t="inlineStr">
        <is>
          <t>Year ended 31 Mar 2022</t>
        </is>
      </c>
      <c r="E5" s="25" t="inlineStr">
        <is>
          <t>Year ended 31 Mar 2023</t>
        </is>
      </c>
      <c r="F5" s="25" t="inlineStr">
        <is>
          <t>Year ended 31 Mar 2024</t>
        </is>
      </c>
    </row>
    <row r="6" ht="15" customHeight="1" s="20">
      <c r="A6" s="26" t="inlineStr">
        <is>
          <t>Continuing operations</t>
        </is>
      </c>
      <c r="B6" s="26" t="n"/>
      <c r="C6" s="26" t="n"/>
      <c r="D6" s="26" t="n"/>
      <c r="E6" s="26" t="n"/>
      <c r="F6" s="26" t="n"/>
    </row>
    <row r="7" ht="15" customHeight="1" s="20">
      <c r="A7" s="27" t="inlineStr">
        <is>
          <t>Revenue</t>
        </is>
      </c>
      <c r="B7" s="28" t="n">
        <v>6800.6</v>
      </c>
      <c r="C7" s="28" t="n">
        <v>6826.4</v>
      </c>
      <c r="D7" s="28" t="n">
        <v>8608.200000000001</v>
      </c>
      <c r="E7" s="28" t="n">
        <v>12490.7</v>
      </c>
      <c r="F7" s="28" t="n">
        <v>10457.2</v>
      </c>
    </row>
    <row r="8" ht="15" customHeight="1" s="20">
      <c r="A8" s="27" t="inlineStr">
        <is>
          <t>Cost of sales (COGS)</t>
        </is>
      </c>
      <c r="B8" s="28" t="n">
        <v>-4784.3</v>
      </c>
      <c r="C8" s="28" t="n">
        <v>-4134.1</v>
      </c>
      <c r="D8" s="28" t="n">
        <v>-4213</v>
      </c>
      <c r="E8" s="28" t="n">
        <v>-12650.4</v>
      </c>
      <c r="F8" s="28" t="n">
        <v>-6107</v>
      </c>
    </row>
    <row r="9" ht="15" customHeight="1" s="20">
      <c r="A9" s="29" t="inlineStr">
        <is>
          <t>Gross profit / (loss)</t>
        </is>
      </c>
      <c r="B9" s="30" t="n">
        <v>2016.3</v>
      </c>
      <c r="C9" s="30" t="n">
        <v>2692.3</v>
      </c>
      <c r="D9" s="30" t="n">
        <v>4395.2</v>
      </c>
      <c r="E9" s="30" t="n">
        <v>-159.7</v>
      </c>
      <c r="F9" s="30" t="n">
        <v>4350.2</v>
      </c>
    </row>
    <row r="10" ht="15" customHeight="1" s="20">
      <c r="A10" s="31" t="inlineStr">
        <is>
          <t>Operating costs</t>
        </is>
      </c>
      <c r="B10" s="32" t="n">
        <v>-1259.4</v>
      </c>
      <c r="C10" s="32" t="n">
        <v>-1325.5</v>
      </c>
      <c r="D10" s="32" t="n">
        <v>-821</v>
      </c>
      <c r="E10" s="32" t="n">
        <v>-1662</v>
      </c>
      <c r="F10" s="32" t="n">
        <v>-1848.6</v>
      </c>
    </row>
    <row r="11" ht="15" customHeight="1" s="20">
      <c r="A11" s="31" t="inlineStr">
        <is>
          <t>Debt impairment charges</t>
        </is>
      </c>
      <c r="B11" s="32" t="n">
        <v>0</v>
      </c>
      <c r="C11" s="32" t="n">
        <v>0</v>
      </c>
      <c r="D11" s="32" t="n">
        <v>0</v>
      </c>
      <c r="E11" s="32" t="n">
        <v>-91</v>
      </c>
      <c r="F11" s="32" t="n">
        <v>-128.8</v>
      </c>
    </row>
    <row r="12" ht="15" customHeight="1" s="20">
      <c r="A12" s="31" t="inlineStr">
        <is>
          <t>Other operating income</t>
        </is>
      </c>
      <c r="B12" s="32" t="n">
        <v>52.6</v>
      </c>
      <c r="C12" s="32" t="n">
        <v>1244.7</v>
      </c>
      <c r="D12" s="32" t="n">
        <v>71.40000000000001</v>
      </c>
      <c r="E12" s="32" t="n">
        <v>1104.1</v>
      </c>
      <c r="F12" s="32" t="n">
        <v>121.3</v>
      </c>
    </row>
    <row r="13" ht="15" customHeight="1" s="20">
      <c r="A13" s="33" t="inlineStr">
        <is>
          <t>Operating profit / (loss) before joint ventures and associates</t>
        </is>
      </c>
      <c r="B13" s="34" t="n">
        <v>809.5</v>
      </c>
      <c r="C13" s="34" t="n">
        <v>2611.5</v>
      </c>
      <c r="D13" s="34" t="n">
        <v>3645.6</v>
      </c>
      <c r="E13" s="34" t="n">
        <v>-808.6</v>
      </c>
      <c r="F13" s="34" t="n">
        <v>2494.1</v>
      </c>
    </row>
    <row r="14" ht="15" customHeight="1" s="20">
      <c r="A14" s="31" t="inlineStr">
        <is>
          <t xml:space="preserve">  JV &amp; associates: share of operating profit</t>
        </is>
      </c>
      <c r="B14" s="32" t="n">
        <v>406.8</v>
      </c>
      <c r="C14" s="32" t="n">
        <v>322</v>
      </c>
      <c r="D14" s="32" t="n">
        <v>257.1</v>
      </c>
      <c r="E14" s="32" t="n">
        <v>672.6</v>
      </c>
      <c r="F14" s="32" t="n">
        <v>237.5</v>
      </c>
    </row>
    <row r="15" ht="15" customHeight="1" s="20">
      <c r="A15" s="31" t="inlineStr">
        <is>
          <t xml:space="preserve">  JV &amp; associates: share of interest</t>
        </is>
      </c>
      <c r="B15" s="32" t="n">
        <v>-173.8</v>
      </c>
      <c r="C15" s="32" t="n">
        <v>-146.5</v>
      </c>
      <c r="D15" s="32" t="n">
        <v>-67.8</v>
      </c>
      <c r="E15" s="32" t="n">
        <v>-70.09999999999999</v>
      </c>
      <c r="F15" s="32" t="n">
        <v>-110.7</v>
      </c>
    </row>
    <row r="16" ht="15" customHeight="1" s="20">
      <c r="A16" s="31" t="inlineStr">
        <is>
          <t xml:space="preserve">  JV &amp; associates: share of movement in derivatives</t>
        </is>
      </c>
      <c r="B16" s="32" t="n">
        <v>3.2</v>
      </c>
      <c r="C16" s="32" t="n">
        <v>1</v>
      </c>
      <c r="D16" s="32" t="n">
        <v>0</v>
      </c>
      <c r="E16" s="32" t="n">
        <v>202.9</v>
      </c>
      <c r="F16" s="32" t="n">
        <v>61.4</v>
      </c>
    </row>
    <row r="17" ht="15" customHeight="1" s="20">
      <c r="A17" s="31" t="inlineStr">
        <is>
          <t xml:space="preserve">  JV &amp; associates: share of tax</t>
        </is>
      </c>
      <c r="B17" s="32" t="n">
        <v>-82.3</v>
      </c>
      <c r="C17" s="32" t="n">
        <v>-44.5</v>
      </c>
      <c r="D17" s="32" t="n">
        <v>-79.5</v>
      </c>
      <c r="E17" s="32" t="n">
        <v>-143.1</v>
      </c>
      <c r="F17" s="32" t="n">
        <v>-74.09999999999999</v>
      </c>
    </row>
    <row r="18" ht="15" customHeight="1" s="20">
      <c r="A18" s="31" t="inlineStr">
        <is>
          <t>Share of profit on joint ventures and associates</t>
        </is>
      </c>
      <c r="B18" s="32" t="n">
        <v>153.9</v>
      </c>
      <c r="C18" s="32" t="n">
        <v>132</v>
      </c>
      <c r="D18" s="32" t="n">
        <v>109.8</v>
      </c>
      <c r="E18" s="32" t="n">
        <v>662.3</v>
      </c>
      <c r="F18" s="32" t="n">
        <v>114.1</v>
      </c>
    </row>
    <row r="19" ht="15" customHeight="1" s="20">
      <c r="A19" s="33" t="inlineStr">
        <is>
          <t>Operating profit / (loss) from continuing operations</t>
        </is>
      </c>
      <c r="B19" s="34" t="n">
        <v>963.4</v>
      </c>
      <c r="C19" s="34" t="n">
        <v>2743.5</v>
      </c>
      <c r="D19" s="34" t="n">
        <v>3755.4</v>
      </c>
      <c r="E19" s="34" t="n">
        <v>-146.3</v>
      </c>
      <c r="F19" s="34" t="n">
        <v>2608.2</v>
      </c>
    </row>
    <row r="20" ht="15" customHeight="1" s="20">
      <c r="A20" s="31" t="inlineStr">
        <is>
          <t>Finance income</t>
        </is>
      </c>
      <c r="B20" s="32" t="n">
        <v>81.59999999999999</v>
      </c>
      <c r="C20" s="32" t="n">
        <v>145</v>
      </c>
      <c r="D20" s="32" t="n">
        <v>103.2</v>
      </c>
      <c r="E20" s="32" t="n">
        <v>337.4</v>
      </c>
      <c r="F20" s="32" t="n">
        <v>205.2</v>
      </c>
    </row>
    <row r="21" ht="15" customHeight="1" s="20">
      <c r="A21" s="31" t="inlineStr">
        <is>
          <t>Finance costs</t>
        </is>
      </c>
      <c r="B21" s="32" t="n">
        <v>-457.4</v>
      </c>
      <c r="C21" s="32" t="n">
        <v>-372.1</v>
      </c>
      <c r="D21" s="32" t="n">
        <v>-376.4</v>
      </c>
      <c r="E21" s="32" t="n">
        <v>-396.7</v>
      </c>
      <c r="F21" s="32" t="n">
        <v>-318.3</v>
      </c>
    </row>
    <row r="22" ht="15" customHeight="1" s="20">
      <c r="A22" s="33" t="inlineStr">
        <is>
          <t>Profit / (loss) before taxation</t>
        </is>
      </c>
      <c r="B22" s="34" t="n">
        <v>587.6</v>
      </c>
      <c r="C22" s="34" t="n">
        <v>2516.4</v>
      </c>
      <c r="D22" s="34" t="n">
        <v>3482.2</v>
      </c>
      <c r="E22" s="34" t="n">
        <v>-205.6</v>
      </c>
      <c r="F22" s="34" t="n">
        <v>2495.1</v>
      </c>
    </row>
    <row r="23" ht="15" customHeight="1" s="20">
      <c r="A23" s="31" t="inlineStr">
        <is>
          <t>Taxation</t>
        </is>
      </c>
      <c r="B23" s="32" t="n">
        <v>-121.5</v>
      </c>
      <c r="C23" s="32" t="n">
        <v>-224.3</v>
      </c>
      <c r="D23" s="32" t="n">
        <v>-882.8</v>
      </c>
      <c r="E23" s="32" t="n">
        <v>110</v>
      </c>
      <c r="F23" s="32" t="n">
        <v>-610.7</v>
      </c>
    </row>
    <row r="24" ht="15" customHeight="1" s="20">
      <c r="A24" s="33" t="inlineStr">
        <is>
          <t>Profit / (loss) for the year from continuing operations</t>
        </is>
      </c>
      <c r="B24" s="34" t="n">
        <v>466.1</v>
      </c>
      <c r="C24" s="34" t="n">
        <v>2292.1</v>
      </c>
      <c r="D24" s="34" t="n">
        <v>2599.4</v>
      </c>
      <c r="E24" s="34" t="n">
        <v>-95.59999999999999</v>
      </c>
      <c r="F24" s="34" t="n">
        <v>1884.4</v>
      </c>
    </row>
    <row r="25" ht="15" customHeight="1" s="20">
      <c r="A25" s="26" t="inlineStr">
        <is>
          <t>Discontinued operations</t>
        </is>
      </c>
      <c r="B25" s="26" t="n"/>
      <c r="C25" s="26" t="n"/>
      <c r="D25" s="26" t="n"/>
      <c r="E25" s="26" t="n"/>
      <c r="F25" s="26" t="n"/>
    </row>
    <row r="26" ht="15" customHeight="1" s="20">
      <c r="A26" s="31" t="inlineStr">
        <is>
          <t>Profit / (loss) from discontinued operations, net of tax</t>
        </is>
      </c>
      <c r="B26" s="32" t="n">
        <v>-478.6</v>
      </c>
      <c r="C26" s="32" t="n">
        <v>30.7</v>
      </c>
      <c r="D26" s="32" t="n">
        <v>482.7</v>
      </c>
      <c r="E26" s="32" t="n">
        <v>35</v>
      </c>
      <c r="F26" s="32" t="n">
        <v>0</v>
      </c>
    </row>
    <row r="27" ht="15" customHeight="1" s="20">
      <c r="A27" s="29" t="inlineStr">
        <is>
          <t>NET INCOME: Profit / (loss) for the year</t>
        </is>
      </c>
      <c r="B27" s="30" t="n">
        <v>-12.5</v>
      </c>
      <c r="C27" s="30" t="n">
        <v>2322.8</v>
      </c>
      <c r="D27" s="30" t="n">
        <v>3082.1</v>
      </c>
      <c r="E27" s="30" t="n">
        <v>-60.6</v>
      </c>
      <c r="F27" s="30" t="n">
        <v>1884.4</v>
      </c>
    </row>
    <row r="28"/>
    <row r="29" ht="15" customHeight="1" s="20">
      <c r="A29" s="26" t="inlineStr">
        <is>
          <t>Profit attributable to:</t>
        </is>
      </c>
      <c r="B29" s="26" t="n"/>
      <c r="C29" s="26" t="n"/>
      <c r="D29" s="26" t="n"/>
      <c r="E29" s="26" t="n"/>
      <c r="F29" s="26" t="n"/>
    </row>
    <row r="30" ht="15" customHeight="1" s="20">
      <c r="A30" s="31" t="inlineStr">
        <is>
          <t>Ordinary shareholders of the parent</t>
        </is>
      </c>
      <c r="B30" s="32" t="n">
        <v>-59</v>
      </c>
      <c r="C30" s="32" t="n">
        <v>2276.2</v>
      </c>
      <c r="D30" s="32" t="n">
        <v>3031.4</v>
      </c>
      <c r="E30" s="32" t="n">
        <v>-123</v>
      </c>
      <c r="F30" s="32" t="n">
        <v>1710.5</v>
      </c>
    </row>
    <row r="31" ht="15" customHeight="1" s="20">
      <c r="A31" s="31" t="inlineStr">
        <is>
          <t>Non-controlling interests</t>
        </is>
      </c>
      <c r="B31" s="32" t="n">
        <v>0</v>
      </c>
      <c r="C31" s="32" t="n">
        <v>0</v>
      </c>
      <c r="D31" s="32" t="n">
        <v>0</v>
      </c>
      <c r="E31" s="32" t="n">
        <v>23.6</v>
      </c>
      <c r="F31" s="32" t="n">
        <v>100.8</v>
      </c>
    </row>
    <row r="32" ht="15" customHeight="1" s="20">
      <c r="A32" s="31" t="inlineStr">
        <is>
          <t>Other equity holders</t>
        </is>
      </c>
      <c r="B32" s="32" t="n">
        <v>46.5</v>
      </c>
      <c r="C32" s="32" t="n">
        <v>46.6</v>
      </c>
      <c r="D32" s="32" t="n">
        <v>50.7</v>
      </c>
      <c r="E32" s="32" t="n">
        <v>38.8</v>
      </c>
      <c r="F32" s="32" t="n">
        <v>73.09999999999999</v>
      </c>
    </row>
    <row r="33"/>
    <row r="34" ht="15" customHeight="1" s="20">
      <c r="A34" s="26" t="inlineStr">
        <is>
          <t>Earnings per share (pence)</t>
        </is>
      </c>
      <c r="B34" s="26" t="n"/>
      <c r="C34" s="26" t="n"/>
      <c r="D34" s="26" t="n"/>
      <c r="E34" s="26" t="n"/>
      <c r="F34" s="26" t="n"/>
    </row>
    <row r="35" ht="15" customHeight="1" s="20">
      <c r="A35" s="31" t="inlineStr">
        <is>
          <t>Basic EPS (pence)</t>
        </is>
      </c>
      <c r="B35" s="35" t="n">
        <v>-5.7</v>
      </c>
      <c r="C35" s="35" t="n">
        <v>218.7</v>
      </c>
      <c r="D35" s="35" t="n">
        <v>287.3</v>
      </c>
      <c r="E35" s="35" t="n">
        <v>-11.4</v>
      </c>
      <c r="F35" s="35" t="n">
        <v>156.7</v>
      </c>
    </row>
    <row r="36" ht="15" customHeight="1" s="20">
      <c r="A36" s="31" t="inlineStr">
        <is>
          <t>Diluted EPS (pence)</t>
        </is>
      </c>
      <c r="B36" s="35" t="n">
        <v>-5.7</v>
      </c>
      <c r="C36" s="35" t="n">
        <v>218.3</v>
      </c>
      <c r="D36" s="35" t="n">
        <v>286.8</v>
      </c>
      <c r="E36" s="35" t="n">
        <v>-11.4</v>
      </c>
      <c r="F36" s="35" t="n">
        <v>156.5</v>
      </c>
    </row>
    <row r="37" ht="15" customHeight="1" s="20">
      <c r="A37" s="31" t="inlineStr">
        <is>
          <t>Basic EPS – continuing operations (pence)</t>
        </is>
      </c>
      <c r="B37" s="35" t="n">
        <v>40.6</v>
      </c>
      <c r="C37" s="35" t="n">
        <v>215.7</v>
      </c>
      <c r="D37" s="35" t="n">
        <v>241.6</v>
      </c>
      <c r="E37" s="35" t="n">
        <v>-14.7</v>
      </c>
      <c r="F37" s="35" t="n">
        <v>156.7</v>
      </c>
    </row>
    <row r="38" ht="15" customHeight="1" s="20">
      <c r="A38" s="31" t="inlineStr">
        <is>
          <t>Diluted EPS – continuing operations (pence)</t>
        </is>
      </c>
      <c r="B38" s="35" t="n">
        <v>40.6</v>
      </c>
      <c r="C38" s="35" t="n">
        <v>215.4</v>
      </c>
      <c r="D38" s="35" t="n">
        <v>241.1</v>
      </c>
      <c r="E38" s="35" t="n">
        <v>-14.7</v>
      </c>
      <c r="F38" s="35" t="n">
        <v>156.5</v>
      </c>
    </row>
    <row r="39"/>
    <row r="40" ht="15" customHeight="1" s="20">
      <c r="A40" s="23" t="inlineStr">
        <is>
          <t>B. BEFORE EXCEPTIONAL ITEMS AND CERTAIN RE-MEASUREMENTS (£m)</t>
        </is>
      </c>
      <c r="B40" s="24" t="inlineStr">
        <is>
          <t>FY2020</t>
        </is>
      </c>
      <c r="C40" s="24" t="inlineStr">
        <is>
          <t>FY2021</t>
        </is>
      </c>
      <c r="D40" s="24" t="inlineStr">
        <is>
          <t>FY2022</t>
        </is>
      </c>
      <c r="E40" s="24" t="inlineStr">
        <is>
          <t>FY2023</t>
        </is>
      </c>
      <c r="F40" s="24" t="inlineStr">
        <is>
          <t>FY2024</t>
        </is>
      </c>
    </row>
    <row r="41" ht="15" customHeight="1" s="20">
      <c r="A41" s="31" t="inlineStr">
        <is>
          <t>Revenue</t>
        </is>
      </c>
      <c r="B41" s="32" t="n">
        <v>6800.6</v>
      </c>
      <c r="C41" s="32" t="n">
        <v>6826.4</v>
      </c>
      <c r="D41" s="32" t="n">
        <v>8608.200000000001</v>
      </c>
      <c r="E41" s="32" t="n">
        <v>12490.7</v>
      </c>
      <c r="F41" s="32" t="n">
        <v>10457.2</v>
      </c>
    </row>
    <row r="42" ht="15" customHeight="1" s="20">
      <c r="A42" s="31" t="inlineStr">
        <is>
          <t>Cost of sales (COGS)</t>
        </is>
      </c>
      <c r="B42" s="32" t="n">
        <v>-4745</v>
      </c>
      <c r="C42" s="32" t="n">
        <v>-4732.7</v>
      </c>
      <c r="D42" s="32" t="n">
        <v>-6310.8</v>
      </c>
      <c r="E42" s="32" t="n">
        <v>-9933.200000000001</v>
      </c>
      <c r="F42" s="32" t="n">
        <v>-6568.3</v>
      </c>
    </row>
    <row r="43" ht="15" customHeight="1" s="20">
      <c r="A43" s="33" t="inlineStr">
        <is>
          <t>Gross profit</t>
        </is>
      </c>
      <c r="B43" s="34" t="n">
        <v>2055.6</v>
      </c>
      <c r="C43" s="34" t="n">
        <v>2093.7</v>
      </c>
      <c r="D43" s="34" t="n">
        <v>2297.4</v>
      </c>
      <c r="E43" s="34" t="n">
        <v>2557.5</v>
      </c>
      <c r="F43" s="34" t="n">
        <v>3888.9</v>
      </c>
    </row>
    <row r="44" ht="15" customHeight="1" s="20">
      <c r="A44" s="31" t="inlineStr">
        <is>
          <t>Operating costs</t>
        </is>
      </c>
      <c r="B44" s="32" t="n">
        <v>-1019.1</v>
      </c>
      <c r="C44" s="32" t="n">
        <v>-1198.4</v>
      </c>
      <c r="D44" s="32" t="n">
        <v>-1118.5</v>
      </c>
      <c r="E44" s="32" t="n">
        <v>-1431.6</v>
      </c>
      <c r="F44" s="32" t="n">
        <v>-1577.7</v>
      </c>
    </row>
    <row r="45" ht="15" customHeight="1" s="20">
      <c r="A45" s="31" t="inlineStr">
        <is>
          <t>Debt impairment charges</t>
        </is>
      </c>
      <c r="B45" s="32" t="n">
        <v>0</v>
      </c>
      <c r="C45" s="32" t="n">
        <v>0</v>
      </c>
      <c r="D45" s="32" t="n">
        <v>0</v>
      </c>
      <c r="E45" s="32" t="n">
        <v>-91</v>
      </c>
      <c r="F45" s="32" t="n">
        <v>-128.8</v>
      </c>
    </row>
    <row r="46" ht="15" customHeight="1" s="20">
      <c r="A46" s="31" t="inlineStr">
        <is>
          <t>Other operating income</t>
        </is>
      </c>
      <c r="B46" s="32" t="n">
        <v>24.4</v>
      </c>
      <c r="C46" s="32" t="n">
        <v>268.7</v>
      </c>
      <c r="D46" s="32" t="n">
        <v>67.09999999999999</v>
      </c>
      <c r="E46" s="32" t="n">
        <v>1015</v>
      </c>
      <c r="F46" s="32" t="n">
        <v>116.7</v>
      </c>
    </row>
    <row r="47" ht="15" customHeight="1" s="20">
      <c r="A47" s="33" t="inlineStr">
        <is>
          <t>Operating profit before joint ventures and associates</t>
        </is>
      </c>
      <c r="B47" s="34" t="n">
        <v>1060.9</v>
      </c>
      <c r="C47" s="34" t="n">
        <v>1164</v>
      </c>
      <c r="D47" s="34" t="n">
        <v>1246</v>
      </c>
      <c r="E47" s="34" t="n">
        <v>2049.9</v>
      </c>
      <c r="F47" s="34" t="n">
        <v>2299.1</v>
      </c>
    </row>
    <row r="48" ht="15" customHeight="1" s="20">
      <c r="A48" s="31" t="inlineStr">
        <is>
          <t>Share of profit on joint ventures and associates</t>
        </is>
      </c>
      <c r="B48" s="32" t="n">
        <v>151.3</v>
      </c>
      <c r="C48" s="32" t="n">
        <v>131.2</v>
      </c>
      <c r="D48" s="32" t="n">
        <v>143</v>
      </c>
      <c r="E48" s="32" t="n">
        <v>357.8</v>
      </c>
      <c r="F48" s="32" t="n">
        <v>68</v>
      </c>
    </row>
    <row r="49" ht="15" customHeight="1" s="20">
      <c r="A49" s="33" t="inlineStr">
        <is>
          <t>Operating profit from continuing operations</t>
        </is>
      </c>
      <c r="B49" s="34" t="n">
        <v>1212.2</v>
      </c>
      <c r="C49" s="34" t="n">
        <v>1295.2</v>
      </c>
      <c r="D49" s="34" t="n">
        <v>1389</v>
      </c>
      <c r="E49" s="34" t="n">
        <v>2407.7</v>
      </c>
      <c r="F49" s="34" t="n">
        <v>2367.1</v>
      </c>
    </row>
    <row r="50" ht="15" customHeight="1" s="20">
      <c r="A50" s="33" t="inlineStr">
        <is>
          <t>Profit before taxation</t>
        </is>
      </c>
      <c r="B50" s="34" t="n">
        <v>917</v>
      </c>
      <c r="C50" s="34" t="n">
        <v>1011.1</v>
      </c>
      <c r="D50" s="34" t="n">
        <v>1091.6</v>
      </c>
      <c r="E50" s="34" t="n">
        <v>2146.3</v>
      </c>
      <c r="F50" s="34" t="n">
        <v>2247.6</v>
      </c>
    </row>
    <row r="51" ht="15" customHeight="1" s="20">
      <c r="A51" s="31" t="inlineStr">
        <is>
          <t>Taxation</t>
        </is>
      </c>
      <c r="B51" s="32" t="n">
        <v>-123.8</v>
      </c>
      <c r="C51" s="32" t="n">
        <v>-101.5</v>
      </c>
      <c r="D51" s="32" t="n">
        <v>-151.1</v>
      </c>
      <c r="E51" s="32" t="n">
        <v>-355.5</v>
      </c>
      <c r="F51" s="32" t="n">
        <v>-519</v>
      </c>
    </row>
    <row r="52" ht="15" customHeight="1" s="20">
      <c r="A52" s="33" t="inlineStr">
        <is>
          <t>Profit for the year from continuing operations</t>
        </is>
      </c>
      <c r="B52" s="34" t="n">
        <v>793.2</v>
      </c>
      <c r="C52" s="34" t="n">
        <v>909.6</v>
      </c>
      <c r="D52" s="34" t="n">
        <v>940.5</v>
      </c>
      <c r="E52" s="34" t="n">
        <v>1790.8</v>
      </c>
      <c r="F52" s="34" t="n">
        <v>1728.6</v>
      </c>
    </row>
    <row r="53" ht="15" customHeight="1" s="20">
      <c r="A53" s="33" t="inlineStr">
        <is>
          <t>Profit for the year (incl. discontinued)</t>
        </is>
      </c>
      <c r="B53" s="34" t="n">
        <v>837.4</v>
      </c>
      <c r="C53" s="34" t="n">
        <v>940.3</v>
      </c>
      <c r="D53" s="34" t="n">
        <v>1056.8</v>
      </c>
      <c r="E53" s="34" t="n">
        <v>1790.8</v>
      </c>
      <c r="F53" s="34" t="n">
        <v>1728.6</v>
      </c>
    </row>
    <row r="54"/>
    <row r="55" ht="15" customHeight="1" s="20">
      <c r="A55" s="23" t="inlineStr">
        <is>
          <t>C. KEY RATIOS (formulas)</t>
        </is>
      </c>
      <c r="B55" s="24" t="inlineStr">
        <is>
          <t>FY2020</t>
        </is>
      </c>
      <c r="C55" s="24" t="inlineStr">
        <is>
          <t>FY2021</t>
        </is>
      </c>
      <c r="D55" s="24" t="inlineStr">
        <is>
          <t>FY2022</t>
        </is>
      </c>
      <c r="E55" s="24" t="inlineStr">
        <is>
          <t>FY2023</t>
        </is>
      </c>
      <c r="F55" s="24" t="inlineStr">
        <is>
          <t>FY2024</t>
        </is>
      </c>
    </row>
    <row r="56" ht="15" customHeight="1" s="20">
      <c r="A56" s="31" t="inlineStr">
        <is>
          <t>Revenue growth (YoY, statutory)</t>
        </is>
      </c>
      <c r="B56" s="36" t="inlineStr">
        <is>
          <t>n/a</t>
        </is>
      </c>
      <c r="C56" s="37">
        <f>IF(B7=0,0,C7/B7-1)</f>
        <v/>
      </c>
      <c r="D56" s="37">
        <f>IF(C7=0,0,D7/C7-1)</f>
        <v/>
      </c>
      <c r="E56" s="37">
        <f>IF(D7=0,0,E7/D7-1)</f>
        <v/>
      </c>
      <c r="F56" s="37">
        <f>IF(E7=0,0,F7/E7-1)</f>
        <v/>
      </c>
    </row>
    <row r="57" ht="15" customHeight="1" s="20">
      <c r="A57" s="31" t="inlineStr">
        <is>
          <t>Gross margin (statutory)</t>
        </is>
      </c>
      <c r="B57" s="37">
        <f>IF(B7=0,0,B9/B7)</f>
        <v/>
      </c>
      <c r="C57" s="37">
        <f>IF(C7=0,0,C9/C7)</f>
        <v/>
      </c>
      <c r="D57" s="37">
        <f>IF(D7=0,0,D9/D7)</f>
        <v/>
      </c>
      <c r="E57" s="37">
        <f>IF(E7=0,0,E9/E7)</f>
        <v/>
      </c>
      <c r="F57" s="37">
        <f>IF(F7=0,0,F9/F7)</f>
        <v/>
      </c>
    </row>
    <row r="58" ht="15" customHeight="1" s="20">
      <c r="A58" s="31" t="inlineStr">
        <is>
          <t>Gross margin (before exceptional items)</t>
        </is>
      </c>
      <c r="B58" s="37">
        <f>IF(B41=0,0,B43/B41)</f>
        <v/>
      </c>
      <c r="C58" s="37">
        <f>IF(C41=0,0,C43/C41)</f>
        <v/>
      </c>
      <c r="D58" s="37">
        <f>IF(D41=0,0,D43/D41)</f>
        <v/>
      </c>
      <c r="E58" s="37">
        <f>IF(E41=0,0,E43/E41)</f>
        <v/>
      </c>
      <c r="F58" s="37">
        <f>IF(F41=0,0,F43/F41)</f>
        <v/>
      </c>
    </row>
    <row r="59" ht="15" customHeight="1" s="20">
      <c r="A59" s="31" t="inlineStr">
        <is>
          <t>Operating margin (continuing, statutory)</t>
        </is>
      </c>
      <c r="B59" s="37">
        <f>IF(B7=0,0,B19/B7)</f>
        <v/>
      </c>
      <c r="C59" s="37">
        <f>IF(C7=0,0,C19/C7)</f>
        <v/>
      </c>
      <c r="D59" s="37">
        <f>IF(D7=0,0,D19/D7)</f>
        <v/>
      </c>
      <c r="E59" s="37">
        <f>IF(E7=0,0,E19/E7)</f>
        <v/>
      </c>
      <c r="F59" s="37">
        <f>IF(F7=0,0,F19/F7)</f>
        <v/>
      </c>
    </row>
    <row r="60" ht="15" customHeight="1" s="20">
      <c r="A60" s="31" t="inlineStr">
        <is>
          <t>Net profit margin (statutory)</t>
        </is>
      </c>
      <c r="B60" s="37">
        <f>IF(B7=0,0,B27/B7)</f>
        <v/>
      </c>
      <c r="C60" s="37">
        <f>IF(C7=0,0,C27/C7)</f>
        <v/>
      </c>
      <c r="D60" s="37">
        <f>IF(D7=0,0,D27/D7)</f>
        <v/>
      </c>
      <c r="E60" s="37">
        <f>IF(E7=0,0,E27/E7)</f>
        <v/>
      </c>
      <c r="F60" s="37">
        <f>IF(F7=0,0,F27/F7)</f>
        <v/>
      </c>
    </row>
    <row r="61" ht="15" customHeight="1" s="20">
      <c r="A61" s="31" t="inlineStr">
        <is>
          <t>Net profit margin (before exceptional items)</t>
        </is>
      </c>
      <c r="B61" s="37">
        <f>IF(B41=0,0,B53/B41)</f>
        <v/>
      </c>
      <c r="C61" s="37">
        <f>IF(C41=0,0,C53/C41)</f>
        <v/>
      </c>
      <c r="D61" s="37">
        <f>IF(D41=0,0,D53/D41)</f>
        <v/>
      </c>
      <c r="E61" s="37">
        <f>IF(E41=0,0,E53/E41)</f>
        <v/>
      </c>
      <c r="F61" s="37">
        <f>IF(F41=0,0,F53/F41)</f>
        <v/>
      </c>
    </row>
    <row r="62"/>
    <row r="63" ht="15" customHeight="1" s="20">
      <c r="A63" s="23" t="inlineStr">
        <is>
          <t>D. INTEGRITY CHECKS (should be ~0; ±0.1 = rounding)</t>
        </is>
      </c>
      <c r="B63" s="24" t="inlineStr">
        <is>
          <t>FY2020</t>
        </is>
      </c>
      <c r="C63" s="24" t="inlineStr">
        <is>
          <t>FY2021</t>
        </is>
      </c>
      <c r="D63" s="24" t="inlineStr">
        <is>
          <t>FY2022</t>
        </is>
      </c>
      <c r="E63" s="24" t="inlineStr">
        <is>
          <t>FY2023</t>
        </is>
      </c>
      <c r="F63" s="24" t="inlineStr">
        <is>
          <t>FY2024</t>
        </is>
      </c>
    </row>
    <row r="64" ht="15" customHeight="1" s="20">
      <c r="A64" s="31" t="inlineStr">
        <is>
          <t>Revenue + COGS – Gross profit</t>
        </is>
      </c>
      <c r="B64" s="38">
        <f>ROUND(B7+B8-B9,1)</f>
        <v/>
      </c>
      <c r="C64" s="38">
        <f>ROUND(C7+C8-C9,1)</f>
        <v/>
      </c>
      <c r="D64" s="38">
        <f>ROUND(D7+D8-D9,1)</f>
        <v/>
      </c>
      <c r="E64" s="38">
        <f>ROUND(E7+E8-E9,1)</f>
        <v/>
      </c>
      <c r="F64" s="38">
        <f>ROUND(F7+F8-F9,1)</f>
        <v/>
      </c>
    </row>
    <row r="65" ht="15" customHeight="1" s="20">
      <c r="A65" s="31" t="inlineStr">
        <is>
          <t>Continuing profit + discontinued – Net income</t>
        </is>
      </c>
      <c r="B65" s="38">
        <f>ROUND(B24+B26-B27,1)</f>
        <v/>
      </c>
      <c r="C65" s="38">
        <f>ROUND(C24+C26-C27,1)</f>
        <v/>
      </c>
      <c r="D65" s="38">
        <f>ROUND(D24+D26-D27,1)</f>
        <v/>
      </c>
      <c r="E65" s="38">
        <f>ROUND(E24+E26-E27,1)</f>
        <v/>
      </c>
      <c r="F65" s="38">
        <f>ROUND(F24+F26-F27,1)</f>
        <v/>
      </c>
    </row>
    <row r="66" ht="15" customHeight="1" s="20">
      <c r="A66" s="31" t="inlineStr">
        <is>
          <t>Attributable profit total – Net income</t>
        </is>
      </c>
      <c r="B66" s="38">
        <f>ROUND(SUM(B30:B32)-B27,1)</f>
        <v/>
      </c>
      <c r="C66" s="38">
        <f>ROUND(SUM(C30:C32)-C27,1)</f>
        <v/>
      </c>
      <c r="D66" s="38">
        <f>ROUND(SUM(D30:D32)-D27,1)</f>
        <v/>
      </c>
      <c r="E66" s="38">
        <f>ROUND(SUM(E30:E32)-E27,1)</f>
        <v/>
      </c>
      <c r="F66" s="38">
        <f>ROUND(SUM(F30:F32)-F27,1)</f>
        <v/>
      </c>
    </row>
    <row r="67" ht="15" customHeight="1" s="20">
      <c r="A67" s="31" t="inlineStr">
        <is>
          <t>PBT + Taxation – Continuing profit</t>
        </is>
      </c>
      <c r="B67" s="38">
        <f>ROUND(B22+B23-B24,1)</f>
        <v/>
      </c>
      <c r="C67" s="38">
        <f>ROUND(C22+C23-C24,1)</f>
        <v/>
      </c>
      <c r="D67" s="38">
        <f>ROUND(D22+D23-D24,1)</f>
        <v/>
      </c>
      <c r="E67" s="38">
        <f>ROUND(E22+E23-E24,1)</f>
        <v/>
      </c>
      <c r="F67" s="38">
        <f>ROUND(F22+F23-F24,1)</f>
        <v/>
      </c>
    </row>
    <row r="68"/>
    <row r="69" ht="15" customHeight="1" s="20">
      <c r="A69" s="22" t="inlineStr">
        <is>
          <t>SOURCES: SSE plc Annual Reports 2020–2024, 'Consolidated income statement' – AR2020 p.171; AR2021 p.179; AR2022 p.214; AR2023 p.203; AR2024 p.199.</t>
        </is>
      </c>
    </row>
    <row r="70" ht="15" customHeight="1" s="20">
      <c r="A70" s="22" t="inlineStr">
        <is>
          <t>BASIS: each year uses the current-year column of its own report (as originally reported), so later restatements of prior years are not applied.</t>
        </is>
      </c>
    </row>
    <row r="71" ht="15" customHeight="1" s="20">
      <c r="A71" s="22" t="inlineStr">
        <is>
          <t>NOTE 1: 'Debt impairment charges' is shown as a separate line only from the FY2023 report; in FY2020–FY2022 such costs sit within operating costs (shown as 0 here).</t>
        </is>
      </c>
    </row>
    <row r="72" ht="15" customHeight="1" s="20">
      <c r="A72" s="22" t="inlineStr">
        <is>
          <t>NOTE 2: SSE does not report a 'COGS' label; 'Cost of sales' is used as COGS. FY2023 cost of sales includes £2,717.2m of exceptional items and certain re-measurements.</t>
        </is>
      </c>
    </row>
    <row r="73" ht="15" customHeight="1" s="20">
      <c r="A73" s="22" t="inlineStr">
        <is>
          <t>NOTE 3: 'Non-controlling interests' appear as a separate attributable line from FY2023 onwards (0 earlier = not separately reported).</t>
        </is>
      </c>
    </row>
    <row r="74" ht="15" customHeight="1" s="20">
      <c r="A74" s="22" t="inlineStr">
        <is>
          <t>NOTE 4: FY2020–FY2023 net income includes profit/(loss) from discontinued operations (e.g. the Gas Production business in FY2020); FY2024 has none.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7"/>
  <sheetViews>
    <sheetView showGridLines="1" workbookViewId="0">
      <pane xSplit="1" ySplit="4" topLeftCell="B5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62" customWidth="1" style="20" min="1" max="1"/>
    <col width="15" customWidth="1" style="20" min="2" max="2"/>
    <col width="15" customWidth="1" style="20" min="3" max="3"/>
    <col width="15" customWidth="1" style="20" min="4" max="4"/>
    <col width="15" customWidth="1" style="20" min="5" max="5"/>
    <col width="15" customWidth="1" style="20" min="6" max="6"/>
  </cols>
  <sheetData>
    <row r="1">
      <c r="A1" s="39" t="inlineStr">
        <is>
          <t>SSE plc – Consolidated Balance Sheet (Statement of Financial Position), five financial years (FY2020–FY2024)</t>
        </is>
      </c>
    </row>
    <row r="2">
      <c r="A2" s="40" t="inlineStr">
        <is>
          <t>£ million. As at 31 March each year, as originally reported in each year's own Annual Report (same basis as IS_5yr). Blue = figures typed in from the reports; black = formulas.</t>
        </is>
      </c>
    </row>
    <row r="3"/>
    <row r="4">
      <c r="A4" s="41" t="inlineStr">
        <is>
          <t>A. STATEMENT OF FINANCIAL POSITION (£m)</t>
        </is>
      </c>
      <c r="B4" s="42" t="inlineStr">
        <is>
          <t>FY2020</t>
        </is>
      </c>
      <c r="C4" s="42" t="inlineStr">
        <is>
          <t>FY2021</t>
        </is>
      </c>
      <c r="D4" s="42" t="inlineStr">
        <is>
          <t>FY2022</t>
        </is>
      </c>
      <c r="E4" s="42" t="inlineStr">
        <is>
          <t>FY2023</t>
        </is>
      </c>
      <c r="F4" s="42" t="inlineStr">
        <is>
          <t>FY2024</t>
        </is>
      </c>
    </row>
    <row r="5">
      <c r="A5" s="40" t="inlineStr">
        <is>
          <t>As at</t>
        </is>
      </c>
      <c r="B5" s="43" t="inlineStr">
        <is>
          <t>31 Mar 2020</t>
        </is>
      </c>
      <c r="C5" s="43" t="inlineStr">
        <is>
          <t>31 Mar 2021</t>
        </is>
      </c>
      <c r="D5" s="43" t="inlineStr">
        <is>
          <t>31 Mar 2022</t>
        </is>
      </c>
      <c r="E5" s="43" t="inlineStr">
        <is>
          <t>31 Mar 2023</t>
        </is>
      </c>
      <c r="F5" s="43" t="inlineStr">
        <is>
          <t>31 Mar 2024</t>
        </is>
      </c>
    </row>
    <row r="6">
      <c r="A6" s="44" t="inlineStr">
        <is>
          <t>Assets</t>
        </is>
      </c>
      <c r="B6" s="45" t="n"/>
      <c r="C6" s="45" t="n"/>
      <c r="D6" s="45" t="n"/>
      <c r="E6" s="45" t="n"/>
      <c r="F6" s="45" t="n"/>
    </row>
    <row r="7">
      <c r="A7" s="46" t="inlineStr">
        <is>
          <t>Non-current assets</t>
        </is>
      </c>
      <c r="B7" s="47" t="n">
        <v>17555.6</v>
      </c>
      <c r="C7" s="47" t="n">
        <v>17070.7</v>
      </c>
      <c r="D7" s="47" t="n">
        <v>18824.6</v>
      </c>
      <c r="E7" s="47" t="n">
        <v>21372.6</v>
      </c>
      <c r="F7" s="47" t="n">
        <v>22911.3</v>
      </c>
    </row>
    <row r="8">
      <c r="A8" s="46" t="inlineStr">
        <is>
          <t>Current assets</t>
        </is>
      </c>
      <c r="B8" s="47" t="n">
        <v>3476.1</v>
      </c>
      <c r="C8" s="47" t="n">
        <v>4520.9</v>
      </c>
      <c r="D8" s="47" t="n">
        <v>6936.8</v>
      </c>
      <c r="E8" s="47" t="n">
        <v>5765.8</v>
      </c>
      <c r="F8" s="47" t="n">
        <v>5358.9</v>
      </c>
    </row>
    <row r="9">
      <c r="A9" s="48" t="inlineStr">
        <is>
          <t>TOTAL ASSETS</t>
        </is>
      </c>
      <c r="B9" s="49">
        <f>B7+B8</f>
        <v/>
      </c>
      <c r="C9" s="49">
        <f>C7+C8</f>
        <v/>
      </c>
      <c r="D9" s="49">
        <f>D7+D8</f>
        <v/>
      </c>
      <c r="E9" s="49">
        <f>E7+E8</f>
        <v/>
      </c>
      <c r="F9" s="49">
        <f>F7+F8</f>
        <v/>
      </c>
    </row>
    <row r="10">
      <c r="A10" s="44" t="inlineStr">
        <is>
          <t>Liabilities</t>
        </is>
      </c>
      <c r="B10" s="45" t="n"/>
      <c r="C10" s="45" t="n"/>
      <c r="D10" s="45" t="n"/>
      <c r="E10" s="45" t="n"/>
      <c r="F10" s="45" t="n"/>
    </row>
    <row r="11">
      <c r="A11" s="46" t="inlineStr">
        <is>
          <t>Current liabilities</t>
        </is>
      </c>
      <c r="B11" s="47" t="n">
        <v>5208.2</v>
      </c>
      <c r="C11" s="47" t="n">
        <v>3509.2</v>
      </c>
      <c r="D11" s="47" t="n">
        <v>4658.2</v>
      </c>
      <c r="E11" s="47" t="n">
        <v>4761</v>
      </c>
      <c r="F11" s="47" t="n">
        <v>4860.8</v>
      </c>
    </row>
    <row r="12">
      <c r="A12" s="46" t="inlineStr">
        <is>
          <t>Non-current liabilities</t>
        </is>
      </c>
      <c r="B12" s="47" t="n">
        <v>10903.4</v>
      </c>
      <c r="C12" s="47" t="n">
        <v>11401.3</v>
      </c>
      <c r="D12" s="47" t="n">
        <v>11929.4</v>
      </c>
      <c r="E12" s="47" t="n">
        <v>11262</v>
      </c>
      <c r="F12" s="47" t="n">
        <v>11606.3</v>
      </c>
    </row>
    <row r="13">
      <c r="A13" s="48" t="inlineStr">
        <is>
          <t>TOTAL LIABILITIES</t>
        </is>
      </c>
      <c r="B13" s="49">
        <f>B11+B12</f>
        <v/>
      </c>
      <c r="C13" s="49">
        <f>C11+C12</f>
        <v/>
      </c>
      <c r="D13" s="49">
        <f>D11+D12</f>
        <v/>
      </c>
      <c r="E13" s="49">
        <f>E11+E12</f>
        <v/>
      </c>
      <c r="F13" s="49">
        <f>F11+F12</f>
        <v/>
      </c>
    </row>
    <row r="14">
      <c r="A14" s="48" t="inlineStr">
        <is>
          <t>NET ASSETS (Total assets – Total liabilities)</t>
        </is>
      </c>
      <c r="B14" s="49">
        <f>B9-B13</f>
        <v/>
      </c>
      <c r="C14" s="49">
        <f>C9-C13</f>
        <v/>
      </c>
      <c r="D14" s="49">
        <f>D9-D13</f>
        <v/>
      </c>
      <c r="E14" s="49">
        <f>E9-E13</f>
        <v/>
      </c>
      <c r="F14" s="49">
        <f>F9-F13</f>
        <v/>
      </c>
    </row>
    <row r="15">
      <c r="A15" s="44" t="inlineStr">
        <is>
          <t>Shareholders' equity</t>
        </is>
      </c>
      <c r="B15" s="45" t="n"/>
      <c r="C15" s="45" t="n"/>
      <c r="D15" s="45" t="n"/>
      <c r="E15" s="45" t="n"/>
      <c r="F15" s="45" t="n"/>
    </row>
    <row r="16">
      <c r="A16" s="46" t="inlineStr">
        <is>
          <t>Equity attributable to ordinary shareholders of the parent</t>
        </is>
      </c>
      <c r="B16" s="47" t="n">
        <v>3750.4</v>
      </c>
      <c r="C16" s="47" t="n">
        <v>5208.7</v>
      </c>
      <c r="D16" s="47" t="n">
        <v>8082.2</v>
      </c>
      <c r="E16" s="47" t="n">
        <v>8583.9</v>
      </c>
      <c r="F16" s="47" t="n">
        <v>9170.799999999999</v>
      </c>
    </row>
    <row r="17">
      <c r="A17" s="46" t="inlineStr">
        <is>
          <t>Hybrid equity</t>
        </is>
      </c>
      <c r="B17" s="47" t="n">
        <v>1169.7</v>
      </c>
      <c r="C17" s="47" t="n">
        <v>1472.4</v>
      </c>
      <c r="D17" s="47" t="n">
        <v>1051</v>
      </c>
      <c r="E17" s="47" t="n">
        <v>1882.4</v>
      </c>
      <c r="F17" s="47" t="n">
        <v>1882.4</v>
      </c>
    </row>
    <row r="18">
      <c r="A18" s="46" t="inlineStr">
        <is>
          <t>Non-controlling interests</t>
        </is>
      </c>
      <c r="B18" s="47" t="n">
        <v>0</v>
      </c>
      <c r="C18" s="47" t="n">
        <v>0</v>
      </c>
      <c r="D18" s="47" t="n">
        <v>40.6</v>
      </c>
      <c r="E18" s="47" t="n">
        <v>649.1</v>
      </c>
      <c r="F18" s="47" t="n">
        <v>749.9</v>
      </c>
    </row>
    <row r="19">
      <c r="A19" s="48" t="inlineStr">
        <is>
          <t>TOTAL EQUITY</t>
        </is>
      </c>
      <c r="B19" s="49">
        <f>SUM(B16:B18)</f>
        <v/>
      </c>
      <c r="C19" s="49">
        <f>SUM(C16:C18)</f>
        <v/>
      </c>
      <c r="D19" s="49">
        <f>SUM(D16:D18)</f>
        <v/>
      </c>
      <c r="E19" s="49">
        <f>SUM(E16:E18)</f>
        <v/>
      </c>
      <c r="F19" s="49">
        <f>SUM(F16:F18)</f>
        <v/>
      </c>
    </row>
    <row r="20"/>
    <row r="21">
      <c r="A21" s="41" t="inlineStr">
        <is>
          <t>B. KEY RATIOS (formulas)</t>
        </is>
      </c>
      <c r="B21" s="42" t="inlineStr">
        <is>
          <t>FY2020</t>
        </is>
      </c>
      <c r="C21" s="42" t="inlineStr">
        <is>
          <t>FY2021</t>
        </is>
      </c>
      <c r="D21" s="42" t="inlineStr">
        <is>
          <t>FY2022</t>
        </is>
      </c>
      <c r="E21" s="42" t="inlineStr">
        <is>
          <t>FY2023</t>
        </is>
      </c>
      <c r="F21" s="42" t="inlineStr">
        <is>
          <t>FY2024</t>
        </is>
      </c>
    </row>
    <row r="22">
      <c r="A22" s="50" t="inlineStr">
        <is>
          <t>Working capital (current assets – current liabilities), £m</t>
        </is>
      </c>
      <c r="B22" s="51">
        <f>B8-B11</f>
        <v/>
      </c>
      <c r="C22" s="51">
        <f>C8-C11</f>
        <v/>
      </c>
      <c r="D22" s="51">
        <f>D8-D11</f>
        <v/>
      </c>
      <c r="E22" s="51">
        <f>E8-E11</f>
        <v/>
      </c>
      <c r="F22" s="51">
        <f>F8-F11</f>
        <v/>
      </c>
    </row>
    <row r="23">
      <c r="A23" s="50" t="inlineStr">
        <is>
          <t>Current ratio (current assets / current liabilities)</t>
        </is>
      </c>
      <c r="B23" s="52">
        <f>IF(B11=0,0,B8/B11)</f>
        <v/>
      </c>
      <c r="C23" s="52">
        <f>IF(C11=0,0,C8/C11)</f>
        <v/>
      </c>
      <c r="D23" s="52">
        <f>IF(D11=0,0,D8/D11)</f>
        <v/>
      </c>
      <c r="E23" s="52">
        <f>IF(E11=0,0,E8/E11)</f>
        <v/>
      </c>
      <c r="F23" s="52">
        <f>IF(F11=0,0,F8/F11)</f>
        <v/>
      </c>
    </row>
    <row r="24">
      <c r="A24" s="50" t="inlineStr">
        <is>
          <t>Total liabilities / total equity</t>
        </is>
      </c>
      <c r="B24" s="52">
        <f>IF(B19=0,0,B13/B19)</f>
        <v/>
      </c>
      <c r="C24" s="52">
        <f>IF(C19=0,0,C13/C19)</f>
        <v/>
      </c>
      <c r="D24" s="52">
        <f>IF(D19=0,0,D13/D19)</f>
        <v/>
      </c>
      <c r="E24" s="52">
        <f>IF(E19=0,0,E13/E19)</f>
        <v/>
      </c>
      <c r="F24" s="52">
        <f>IF(F19=0,0,F13/F19)</f>
        <v/>
      </c>
    </row>
    <row r="25">
      <c r="A25" s="50" t="inlineStr">
        <is>
          <t>Equity ratio (total equity / total assets)</t>
        </is>
      </c>
      <c r="B25" s="53">
        <f>IF(B9=0,0,B19/B9)</f>
        <v/>
      </c>
      <c r="C25" s="53">
        <f>IF(C9=0,0,C19/C9)</f>
        <v/>
      </c>
      <c r="D25" s="53">
        <f>IF(D9=0,0,D19/D9)</f>
        <v/>
      </c>
      <c r="E25" s="53">
        <f>IF(E9=0,0,E19/E9)</f>
        <v/>
      </c>
      <c r="F25" s="53">
        <f>IF(F9=0,0,F19/F9)</f>
        <v/>
      </c>
    </row>
    <row r="26">
      <c r="A26" s="50" t="inlineStr">
        <is>
          <t>Non-current assets as % of total assets</t>
        </is>
      </c>
      <c r="B26" s="53">
        <f>IF(B9=0,0,B7/B9)</f>
        <v/>
      </c>
      <c r="C26" s="53">
        <f>IF(C9=0,0,C7/C9)</f>
        <v/>
      </c>
      <c r="D26" s="53">
        <f>IF(D9=0,0,D7/D9)</f>
        <v/>
      </c>
      <c r="E26" s="53">
        <f>IF(E9=0,0,E7/E9)</f>
        <v/>
      </c>
      <c r="F26" s="53">
        <f>IF(F9=0,0,F7/F9)</f>
        <v/>
      </c>
    </row>
    <row r="27"/>
    <row r="28">
      <c r="A28" s="41" t="inlineStr">
        <is>
          <t>C. INTEGRITY CHECKS (should be ~0; ±0.1 = rounding)</t>
        </is>
      </c>
      <c r="B28" s="42" t="inlineStr">
        <is>
          <t>FY2020</t>
        </is>
      </c>
      <c r="C28" s="42" t="inlineStr">
        <is>
          <t>FY2021</t>
        </is>
      </c>
      <c r="D28" s="42" t="inlineStr">
        <is>
          <t>FY2022</t>
        </is>
      </c>
      <c r="E28" s="42" t="inlineStr">
        <is>
          <t>FY2023</t>
        </is>
      </c>
      <c r="F28" s="42" t="inlineStr">
        <is>
          <t>FY2024</t>
        </is>
      </c>
    </row>
    <row r="29">
      <c r="A29" s="50" t="inlineStr">
        <is>
          <t>Total assets – reported total assets (see row 31)</t>
        </is>
      </c>
      <c r="B29" s="54">
        <f>ROUND(B9-B31,1)</f>
        <v/>
      </c>
      <c r="C29" s="54">
        <f>ROUND(C9-C31,1)</f>
        <v/>
      </c>
      <c r="D29" s="54">
        <f>ROUND(D9-D31,1)</f>
        <v/>
      </c>
      <c r="E29" s="54">
        <f>ROUND(E9-E31,1)</f>
        <v/>
      </c>
      <c r="F29" s="54">
        <f>ROUND(F9-F31,1)</f>
        <v/>
      </c>
    </row>
    <row r="30">
      <c r="A30" s="50" t="inlineStr">
        <is>
          <t>Net assets – Total equity</t>
        </is>
      </c>
      <c r="B30" s="54">
        <f>ROUND(B14-B19,1)</f>
        <v/>
      </c>
      <c r="C30" s="54">
        <f>ROUND(C14-C19,1)</f>
        <v/>
      </c>
      <c r="D30" s="54">
        <f>ROUND(D14-D19,1)</f>
        <v/>
      </c>
      <c r="E30" s="54">
        <f>ROUND(E14-E19,1)</f>
        <v/>
      </c>
      <c r="F30" s="54">
        <f>ROUND(F14-F19,1)</f>
        <v/>
      </c>
    </row>
    <row r="31">
      <c r="A31" s="40" t="inlineStr">
        <is>
          <t>Memo: total assets as printed in the report (£m)</t>
        </is>
      </c>
      <c r="B31" s="55" t="n">
        <v>21031.7</v>
      </c>
      <c r="C31" s="55" t="n">
        <v>21591.6</v>
      </c>
      <c r="D31" s="55" t="n">
        <v>25761.4</v>
      </c>
      <c r="E31" s="55" t="n">
        <v>27138.4</v>
      </c>
      <c r="F31" s="55" t="n">
        <v>28270.2</v>
      </c>
    </row>
    <row r="32"/>
    <row r="33">
      <c r="A33" s="40" t="inlineStr">
        <is>
          <t>SOURCES: SSE plc 'Consolidated balance sheet' – AR2024 p.201 (FY2024 and restated FY2023 comparative); AR2023 p.205 (FY2023 as originally reported; FY2022 restated comparative); Preliminary Results FY2021 (26 May 2021) and FY2020 (17 June 2020) summary balance sheets; FY2022 and FY2020/FY2021 totals cross-checked to SSE data on London Stock Exchange / Barchart.</t>
        </is>
      </c>
    </row>
    <row r="34">
      <c r="A34" s="40" t="inlineStr">
        <is>
          <t>BASIS: as in IS_5yr, each year uses the figures as originally reported for that year-end. FY2023 therefore excludes the IFRS 17 / IAS 12 restatement shown in AR2024 (restated FY2023: total assets 27,177.1; current liabilities 5,543.1; non-current liabilities 10,550.8; total equity 11,083.2).</t>
        </is>
      </c>
    </row>
    <row r="35">
      <c r="A35" s="40" t="inlineStr">
        <is>
          <t>NOTE 1: FY2022 as originally reported (AR2022) is derived from the AR2023 restated comparative by reversing the IAS 16 restatement (PPE +5.9, deferred tax liability +1.5, retained earnings +4.4); resulting totals agree to the published FY2022 totals (total assets 25,761.4; non-current assets 18,824.6; non-current liabilities 11,929.4).</t>
        </is>
      </c>
    </row>
    <row r="36">
      <c r="A36" s="40" t="inlineStr">
        <is>
          <t>NOTE 2: FY2020 non-current assets (17,555.6), current liabilities (5,208.2) and ordinary shareholders' equity (3,750.4) are derived as totals less the reported subtotals. FY2020 current assets include £226.8m of assets held for disposal (Gas Production).</t>
        </is>
      </c>
    </row>
    <row r="37">
      <c r="A37" s="40" t="inlineStr">
        <is>
          <t>NOTE 3: 'Hybrid equity' = perpetual hybrid capital securities classified as equity under IFRS. 'Non-controlling interests' arise mainly from the 25% sale of SSEN Transmission (Nov 2022), so they are nil before FY2022/FY2023.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113"/>
  <sheetViews>
    <sheetView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62" customWidth="1" style="20" min="1" max="1"/>
    <col width="15" customWidth="1" style="20" min="2" max="2"/>
    <col width="15" customWidth="1" style="20" min="3" max="3"/>
    <col width="15" customWidth="1" style="20" min="4" max="4"/>
    <col width="15" customWidth="1" style="20" min="5" max="5"/>
    <col width="15" customWidth="1" style="20" min="6" max="6"/>
  </cols>
  <sheetData>
    <row r="1">
      <c r="A1" s="21" t="inlineStr">
        <is>
          <t>SSE plc – Income Statement and Balance Sheet, five financial years (FY2020–FY2024)</t>
        </is>
      </c>
    </row>
    <row r="2">
      <c r="A2" s="22" t="inlineStr">
        <is>
          <t>£ million unless stated. Figures are the statutory 'Total' column as originally reported in each year's own Annual Report. Financial year ends 31 March. Blue = figures typed in from the reports; black = formulas.</t>
        </is>
      </c>
    </row>
    <row r="4">
      <c r="A4" s="23" t="inlineStr">
        <is>
          <t>A. STATUTORY INCOME STATEMENT (Total, £m)</t>
        </is>
      </c>
      <c r="B4" s="24" t="inlineStr">
        <is>
          <t>FY2020</t>
        </is>
      </c>
      <c r="C4" s="24" t="inlineStr">
        <is>
          <t>FY2021</t>
        </is>
      </c>
      <c r="D4" s="24" t="inlineStr">
        <is>
          <t>FY2022</t>
        </is>
      </c>
      <c r="E4" s="24" t="inlineStr">
        <is>
          <t>FY2023</t>
        </is>
      </c>
      <c r="F4" s="24" t="inlineStr">
        <is>
          <t>FY2024</t>
        </is>
      </c>
    </row>
    <row r="5">
      <c r="A5" s="22" t="inlineStr">
        <is>
          <t>Period</t>
        </is>
      </c>
      <c r="B5" s="25" t="inlineStr">
        <is>
          <t>Year ended 31 Mar 2020</t>
        </is>
      </c>
      <c r="C5" s="25" t="inlineStr">
        <is>
          <t>Year ended 31 Mar 2021</t>
        </is>
      </c>
      <c r="D5" s="25" t="inlineStr">
        <is>
          <t>Year ended 31 Mar 2022</t>
        </is>
      </c>
      <c r="E5" s="25" t="inlineStr">
        <is>
          <t>Year ended 31 Mar 2023</t>
        </is>
      </c>
      <c r="F5" s="25" t="inlineStr">
        <is>
          <t>Year ended 31 Mar 2024</t>
        </is>
      </c>
    </row>
    <row r="6">
      <c r="A6" s="26" t="inlineStr">
        <is>
          <t>Continuing operations</t>
        </is>
      </c>
      <c r="B6" s="26" t="n"/>
      <c r="C6" s="26" t="n"/>
      <c r="D6" s="26" t="n"/>
      <c r="E6" s="26" t="n"/>
      <c r="F6" s="26" t="n"/>
    </row>
    <row r="7">
      <c r="A7" s="27" t="inlineStr">
        <is>
          <t>Revenue</t>
        </is>
      </c>
      <c r="B7" s="28" t="n">
        <v>6800.6</v>
      </c>
      <c r="C7" s="28" t="n">
        <v>6826.4</v>
      </c>
      <c r="D7" s="28" t="n">
        <v>8608.200000000001</v>
      </c>
      <c r="E7" s="28" t="n">
        <v>12490.7</v>
      </c>
      <c r="F7" s="28" t="n">
        <v>10457.2</v>
      </c>
    </row>
    <row r="8">
      <c r="A8" s="27" t="inlineStr">
        <is>
          <t>Cost of sales (COGS)</t>
        </is>
      </c>
      <c r="B8" s="28" t="n">
        <v>-4784.3</v>
      </c>
      <c r="C8" s="28" t="n">
        <v>-4134.1</v>
      </c>
      <c r="D8" s="28" t="n">
        <v>-4213</v>
      </c>
      <c r="E8" s="28" t="n">
        <v>-12650.4</v>
      </c>
      <c r="F8" s="28" t="n">
        <v>-6107</v>
      </c>
    </row>
    <row r="9">
      <c r="A9" s="29" t="inlineStr">
        <is>
          <t>Gross profit / (loss)</t>
        </is>
      </c>
      <c r="B9" s="30" t="n">
        <v>2016.3</v>
      </c>
      <c r="C9" s="30" t="n">
        <v>2692.3</v>
      </c>
      <c r="D9" s="30" t="n">
        <v>4395.2</v>
      </c>
      <c r="E9" s="30" t="n">
        <v>-159.7</v>
      </c>
      <c r="F9" s="30" t="n">
        <v>4350.2</v>
      </c>
    </row>
    <row r="10">
      <c r="A10" s="31" t="inlineStr">
        <is>
          <t>Operating costs</t>
        </is>
      </c>
      <c r="B10" s="32" t="n">
        <v>-1259.4</v>
      </c>
      <c r="C10" s="32" t="n">
        <v>-1325.5</v>
      </c>
      <c r="D10" s="32" t="n">
        <v>-821</v>
      </c>
      <c r="E10" s="32" t="n">
        <v>-1662</v>
      </c>
      <c r="F10" s="32" t="n">
        <v>-1848.6</v>
      </c>
    </row>
    <row r="11">
      <c r="A11" s="31" t="inlineStr">
        <is>
          <t>Debt impairment charges</t>
        </is>
      </c>
      <c r="B11" s="32" t="n">
        <v>0</v>
      </c>
      <c r="C11" s="32" t="n">
        <v>0</v>
      </c>
      <c r="D11" s="32" t="n">
        <v>0</v>
      </c>
      <c r="E11" s="32" t="n">
        <v>-91</v>
      </c>
      <c r="F11" s="32" t="n">
        <v>-128.8</v>
      </c>
    </row>
    <row r="12">
      <c r="A12" s="31" t="inlineStr">
        <is>
          <t>Other operating income</t>
        </is>
      </c>
      <c r="B12" s="32" t="n">
        <v>52.6</v>
      </c>
      <c r="C12" s="32" t="n">
        <v>1244.7</v>
      </c>
      <c r="D12" s="32" t="n">
        <v>71.40000000000001</v>
      </c>
      <c r="E12" s="32" t="n">
        <v>1104.1</v>
      </c>
      <c r="F12" s="32" t="n">
        <v>121.3</v>
      </c>
    </row>
    <row r="13">
      <c r="A13" s="33" t="inlineStr">
        <is>
          <t>Operating profit / (loss) before joint ventures and associates</t>
        </is>
      </c>
      <c r="B13" s="34" t="n">
        <v>809.5</v>
      </c>
      <c r="C13" s="34" t="n">
        <v>2611.5</v>
      </c>
      <c r="D13" s="34" t="n">
        <v>3645.6</v>
      </c>
      <c r="E13" s="34" t="n">
        <v>-808.6</v>
      </c>
      <c r="F13" s="34" t="n">
        <v>2494.1</v>
      </c>
    </row>
    <row r="14">
      <c r="A14" s="31" t="inlineStr">
        <is>
          <t xml:space="preserve">  JV &amp; associates: share of operating profit</t>
        </is>
      </c>
      <c r="B14" s="32" t="n">
        <v>406.8</v>
      </c>
      <c r="C14" s="32" t="n">
        <v>322</v>
      </c>
      <c r="D14" s="32" t="n">
        <v>257.1</v>
      </c>
      <c r="E14" s="32" t="n">
        <v>672.6</v>
      </c>
      <c r="F14" s="32" t="n">
        <v>237.5</v>
      </c>
    </row>
    <row r="15">
      <c r="A15" s="31" t="inlineStr">
        <is>
          <t xml:space="preserve">  JV &amp; associates: share of interest</t>
        </is>
      </c>
      <c r="B15" s="32" t="n">
        <v>-173.8</v>
      </c>
      <c r="C15" s="32" t="n">
        <v>-146.5</v>
      </c>
      <c r="D15" s="32" t="n">
        <v>-67.8</v>
      </c>
      <c r="E15" s="32" t="n">
        <v>-70.09999999999999</v>
      </c>
      <c r="F15" s="32" t="n">
        <v>-110.7</v>
      </c>
    </row>
    <row r="16">
      <c r="A16" s="31" t="inlineStr">
        <is>
          <t xml:space="preserve">  JV &amp; associates: share of movement in derivatives</t>
        </is>
      </c>
      <c r="B16" s="32" t="n">
        <v>3.2</v>
      </c>
      <c r="C16" s="32" t="n">
        <v>1</v>
      </c>
      <c r="D16" s="32" t="n">
        <v>0</v>
      </c>
      <c r="E16" s="32" t="n">
        <v>202.9</v>
      </c>
      <c r="F16" s="32" t="n">
        <v>61.4</v>
      </c>
    </row>
    <row r="17">
      <c r="A17" s="31" t="inlineStr">
        <is>
          <t xml:space="preserve">  JV &amp; associates: share of tax</t>
        </is>
      </c>
      <c r="B17" s="32" t="n">
        <v>-82.3</v>
      </c>
      <c r="C17" s="32" t="n">
        <v>-44.5</v>
      </c>
      <c r="D17" s="32" t="n">
        <v>-79.5</v>
      </c>
      <c r="E17" s="32" t="n">
        <v>-143.1</v>
      </c>
      <c r="F17" s="32" t="n">
        <v>-74.09999999999999</v>
      </c>
    </row>
    <row r="18">
      <c r="A18" s="31" t="inlineStr">
        <is>
          <t>Share of profit on joint ventures and associates</t>
        </is>
      </c>
      <c r="B18" s="32" t="n">
        <v>153.9</v>
      </c>
      <c r="C18" s="32" t="n">
        <v>132</v>
      </c>
      <c r="D18" s="32" t="n">
        <v>109.8</v>
      </c>
      <c r="E18" s="32" t="n">
        <v>662.3</v>
      </c>
      <c r="F18" s="32" t="n">
        <v>114.1</v>
      </c>
    </row>
    <row r="19">
      <c r="A19" s="33" t="inlineStr">
        <is>
          <t>Operating profit / (loss) from continuing operations</t>
        </is>
      </c>
      <c r="B19" s="34" t="n">
        <v>963.4</v>
      </c>
      <c r="C19" s="34" t="n">
        <v>2743.5</v>
      </c>
      <c r="D19" s="34" t="n">
        <v>3755.4</v>
      </c>
      <c r="E19" s="34" t="n">
        <v>-146.3</v>
      </c>
      <c r="F19" s="34" t="n">
        <v>2608.2</v>
      </c>
    </row>
    <row r="20">
      <c r="A20" s="31" t="inlineStr">
        <is>
          <t>Finance income</t>
        </is>
      </c>
      <c r="B20" s="32" t="n">
        <v>81.59999999999999</v>
      </c>
      <c r="C20" s="32" t="n">
        <v>145</v>
      </c>
      <c r="D20" s="32" t="n">
        <v>103.2</v>
      </c>
      <c r="E20" s="32" t="n">
        <v>337.4</v>
      </c>
      <c r="F20" s="32" t="n">
        <v>205.2</v>
      </c>
    </row>
    <row r="21">
      <c r="A21" s="31" t="inlineStr">
        <is>
          <t>Finance costs</t>
        </is>
      </c>
      <c r="B21" s="32" t="n">
        <v>-457.4</v>
      </c>
      <c r="C21" s="32" t="n">
        <v>-372.1</v>
      </c>
      <c r="D21" s="32" t="n">
        <v>-376.4</v>
      </c>
      <c r="E21" s="32" t="n">
        <v>-396.7</v>
      </c>
      <c r="F21" s="32" t="n">
        <v>-318.3</v>
      </c>
    </row>
    <row r="22">
      <c r="A22" s="33" t="inlineStr">
        <is>
          <t>Profit / (loss) before taxation</t>
        </is>
      </c>
      <c r="B22" s="34" t="n">
        <v>587.6</v>
      </c>
      <c r="C22" s="34" t="n">
        <v>2516.4</v>
      </c>
      <c r="D22" s="34" t="n">
        <v>3482.2</v>
      </c>
      <c r="E22" s="34" t="n">
        <v>-205.6</v>
      </c>
      <c r="F22" s="34" t="n">
        <v>2495.1</v>
      </c>
    </row>
    <row r="23">
      <c r="A23" s="31" t="inlineStr">
        <is>
          <t>Taxation</t>
        </is>
      </c>
      <c r="B23" s="32" t="n">
        <v>-121.5</v>
      </c>
      <c r="C23" s="32" t="n">
        <v>-224.3</v>
      </c>
      <c r="D23" s="32" t="n">
        <v>-882.8</v>
      </c>
      <c r="E23" s="32" t="n">
        <v>110</v>
      </c>
      <c r="F23" s="32" t="n">
        <v>-610.7</v>
      </c>
    </row>
    <row r="24">
      <c r="A24" s="33" t="inlineStr">
        <is>
          <t>Profit / (loss) for the year from continuing operations</t>
        </is>
      </c>
      <c r="B24" s="34" t="n">
        <v>466.1</v>
      </c>
      <c r="C24" s="34" t="n">
        <v>2292.1</v>
      </c>
      <c r="D24" s="34" t="n">
        <v>2599.4</v>
      </c>
      <c r="E24" s="34" t="n">
        <v>-95.59999999999999</v>
      </c>
      <c r="F24" s="34" t="n">
        <v>1884.4</v>
      </c>
    </row>
    <row r="25">
      <c r="A25" s="26" t="inlineStr">
        <is>
          <t>Discontinued operations</t>
        </is>
      </c>
      <c r="B25" s="26" t="n"/>
      <c r="C25" s="26" t="n"/>
      <c r="D25" s="26" t="n"/>
      <c r="E25" s="26" t="n"/>
      <c r="F25" s="26" t="n"/>
    </row>
    <row r="26">
      <c r="A26" s="31" t="inlineStr">
        <is>
          <t>Profit / (loss) from discontinued operations, net of tax</t>
        </is>
      </c>
      <c r="B26" s="32" t="n">
        <v>-478.6</v>
      </c>
      <c r="C26" s="32" t="n">
        <v>30.7</v>
      </c>
      <c r="D26" s="32" t="n">
        <v>482.7</v>
      </c>
      <c r="E26" s="32" t="n">
        <v>35</v>
      </c>
      <c r="F26" s="32" t="n">
        <v>0</v>
      </c>
    </row>
    <row r="27">
      <c r="A27" s="29" t="inlineStr">
        <is>
          <t>NET INCOME: Profit / (loss) for the year</t>
        </is>
      </c>
      <c r="B27" s="30" t="n">
        <v>-12.5</v>
      </c>
      <c r="C27" s="30" t="n">
        <v>2322.8</v>
      </c>
      <c r="D27" s="30" t="n">
        <v>3082.1</v>
      </c>
      <c r="E27" s="30" t="n">
        <v>-60.6</v>
      </c>
      <c r="F27" s="30" t="n">
        <v>1884.4</v>
      </c>
    </row>
    <row r="29">
      <c r="A29" s="26" t="inlineStr">
        <is>
          <t>Profit attributable to:</t>
        </is>
      </c>
      <c r="B29" s="26" t="n"/>
      <c r="C29" s="26" t="n"/>
      <c r="D29" s="26" t="n"/>
      <c r="E29" s="26" t="n"/>
      <c r="F29" s="26" t="n"/>
    </row>
    <row r="30">
      <c r="A30" s="31" t="inlineStr">
        <is>
          <t>Ordinary shareholders of the parent</t>
        </is>
      </c>
      <c r="B30" s="32" t="n">
        <v>-59</v>
      </c>
      <c r="C30" s="32" t="n">
        <v>2276.2</v>
      </c>
      <c r="D30" s="32" t="n">
        <v>3031.4</v>
      </c>
      <c r="E30" s="32" t="n">
        <v>-123</v>
      </c>
      <c r="F30" s="32" t="n">
        <v>1710.5</v>
      </c>
    </row>
    <row r="31">
      <c r="A31" s="31" t="inlineStr">
        <is>
          <t>Non-controlling interests</t>
        </is>
      </c>
      <c r="B31" s="32" t="n">
        <v>0</v>
      </c>
      <c r="C31" s="32" t="n">
        <v>0</v>
      </c>
      <c r="D31" s="32" t="n">
        <v>0</v>
      </c>
      <c r="E31" s="32" t="n">
        <v>23.6</v>
      </c>
      <c r="F31" s="32" t="n">
        <v>100.8</v>
      </c>
    </row>
    <row r="32">
      <c r="A32" s="31" t="inlineStr">
        <is>
          <t>Other equity holders</t>
        </is>
      </c>
      <c r="B32" s="32" t="n">
        <v>46.5</v>
      </c>
      <c r="C32" s="32" t="n">
        <v>46.6</v>
      </c>
      <c r="D32" s="32" t="n">
        <v>50.7</v>
      </c>
      <c r="E32" s="32" t="n">
        <v>38.8</v>
      </c>
      <c r="F32" s="32" t="n">
        <v>73.09999999999999</v>
      </c>
    </row>
    <row r="34">
      <c r="A34" s="26" t="inlineStr">
        <is>
          <t>Earnings per share (pence)</t>
        </is>
      </c>
      <c r="B34" s="26" t="n"/>
      <c r="C34" s="26" t="n"/>
      <c r="D34" s="26" t="n"/>
      <c r="E34" s="26" t="n"/>
      <c r="F34" s="26" t="n"/>
    </row>
    <row r="35">
      <c r="A35" s="31" t="inlineStr">
        <is>
          <t>Basic EPS (pence)</t>
        </is>
      </c>
      <c r="B35" s="35" t="n">
        <v>-5.7</v>
      </c>
      <c r="C35" s="35" t="n">
        <v>218.7</v>
      </c>
      <c r="D35" s="35" t="n">
        <v>287.3</v>
      </c>
      <c r="E35" s="35" t="n">
        <v>-11.4</v>
      </c>
      <c r="F35" s="35" t="n">
        <v>156.7</v>
      </c>
    </row>
    <row r="36">
      <c r="A36" s="31" t="inlineStr">
        <is>
          <t>Diluted EPS (pence)</t>
        </is>
      </c>
      <c r="B36" s="35" t="n">
        <v>-5.7</v>
      </c>
      <c r="C36" s="35" t="n">
        <v>218.3</v>
      </c>
      <c r="D36" s="35" t="n">
        <v>286.8</v>
      </c>
      <c r="E36" s="35" t="n">
        <v>-11.4</v>
      </c>
      <c r="F36" s="35" t="n">
        <v>156.5</v>
      </c>
    </row>
    <row r="37">
      <c r="A37" s="31" t="inlineStr">
        <is>
          <t>Basic EPS – continuing operations (pence)</t>
        </is>
      </c>
      <c r="B37" s="35" t="n">
        <v>40.6</v>
      </c>
      <c r="C37" s="35" t="n">
        <v>215.7</v>
      </c>
      <c r="D37" s="35" t="n">
        <v>241.6</v>
      </c>
      <c r="E37" s="35" t="n">
        <v>-14.7</v>
      </c>
      <c r="F37" s="35" t="n">
        <v>156.7</v>
      </c>
    </row>
    <row r="38">
      <c r="A38" s="31" t="inlineStr">
        <is>
          <t>Diluted EPS – continuing operations (pence)</t>
        </is>
      </c>
      <c r="B38" s="35" t="n">
        <v>40.6</v>
      </c>
      <c r="C38" s="35" t="n">
        <v>215.4</v>
      </c>
      <c r="D38" s="35" t="n">
        <v>241.1</v>
      </c>
      <c r="E38" s="35" t="n">
        <v>-14.7</v>
      </c>
      <c r="F38" s="35" t="n">
        <v>156.5</v>
      </c>
    </row>
    <row r="40">
      <c r="A40" s="23" t="inlineStr">
        <is>
          <t>B. BEFORE EXCEPTIONAL ITEMS AND CERTAIN RE-MEASUREMENTS (£m)</t>
        </is>
      </c>
      <c r="B40" s="24" t="inlineStr">
        <is>
          <t>FY2020</t>
        </is>
      </c>
      <c r="C40" s="24" t="inlineStr">
        <is>
          <t>FY2021</t>
        </is>
      </c>
      <c r="D40" s="24" t="inlineStr">
        <is>
          <t>FY2022</t>
        </is>
      </c>
      <c r="E40" s="24" t="inlineStr">
        <is>
          <t>FY2023</t>
        </is>
      </c>
      <c r="F40" s="24" t="inlineStr">
        <is>
          <t>FY2024</t>
        </is>
      </c>
    </row>
    <row r="41">
      <c r="A41" s="31" t="inlineStr">
        <is>
          <t>Revenue</t>
        </is>
      </c>
      <c r="B41" s="32" t="n">
        <v>6800.6</v>
      </c>
      <c r="C41" s="32" t="n">
        <v>6826.4</v>
      </c>
      <c r="D41" s="32" t="n">
        <v>8608.200000000001</v>
      </c>
      <c r="E41" s="32" t="n">
        <v>12490.7</v>
      </c>
      <c r="F41" s="32" t="n">
        <v>10457.2</v>
      </c>
    </row>
    <row r="42">
      <c r="A42" s="31" t="inlineStr">
        <is>
          <t>Cost of sales (COGS)</t>
        </is>
      </c>
      <c r="B42" s="32" t="n">
        <v>-4745</v>
      </c>
      <c r="C42" s="32" t="n">
        <v>-4732.7</v>
      </c>
      <c r="D42" s="32" t="n">
        <v>-6310.8</v>
      </c>
      <c r="E42" s="32" t="n">
        <v>-9933.200000000001</v>
      </c>
      <c r="F42" s="32" t="n">
        <v>-6568.3</v>
      </c>
    </row>
    <row r="43">
      <c r="A43" s="33" t="inlineStr">
        <is>
          <t>Gross profit</t>
        </is>
      </c>
      <c r="B43" s="34" t="n">
        <v>2055.6</v>
      </c>
      <c r="C43" s="34" t="n">
        <v>2093.7</v>
      </c>
      <c r="D43" s="34" t="n">
        <v>2297.4</v>
      </c>
      <c r="E43" s="34" t="n">
        <v>2557.5</v>
      </c>
      <c r="F43" s="34" t="n">
        <v>3888.9</v>
      </c>
    </row>
    <row r="44">
      <c r="A44" s="31" t="inlineStr">
        <is>
          <t>Operating costs</t>
        </is>
      </c>
      <c r="B44" s="32" t="n">
        <v>-1019.1</v>
      </c>
      <c r="C44" s="32" t="n">
        <v>-1198.4</v>
      </c>
      <c r="D44" s="32" t="n">
        <v>-1118.5</v>
      </c>
      <c r="E44" s="32" t="n">
        <v>-1431.6</v>
      </c>
      <c r="F44" s="32" t="n">
        <v>-1577.7</v>
      </c>
    </row>
    <row r="45">
      <c r="A45" s="31" t="inlineStr">
        <is>
          <t>Debt impairment charges</t>
        </is>
      </c>
      <c r="B45" s="32" t="n">
        <v>0</v>
      </c>
      <c r="C45" s="32" t="n">
        <v>0</v>
      </c>
      <c r="D45" s="32" t="n">
        <v>0</v>
      </c>
      <c r="E45" s="32" t="n">
        <v>-91</v>
      </c>
      <c r="F45" s="32" t="n">
        <v>-128.8</v>
      </c>
    </row>
    <row r="46">
      <c r="A46" s="31" t="inlineStr">
        <is>
          <t>Other operating income</t>
        </is>
      </c>
      <c r="B46" s="32" t="n">
        <v>24.4</v>
      </c>
      <c r="C46" s="32" t="n">
        <v>268.7</v>
      </c>
      <c r="D46" s="32" t="n">
        <v>67.09999999999999</v>
      </c>
      <c r="E46" s="32" t="n">
        <v>1015</v>
      </c>
      <c r="F46" s="32" t="n">
        <v>116.7</v>
      </c>
    </row>
    <row r="47">
      <c r="A47" s="33" t="inlineStr">
        <is>
          <t>Operating profit before joint ventures and associates</t>
        </is>
      </c>
      <c r="B47" s="34" t="n">
        <v>1060.9</v>
      </c>
      <c r="C47" s="34" t="n">
        <v>1164</v>
      </c>
      <c r="D47" s="34" t="n">
        <v>1246</v>
      </c>
      <c r="E47" s="34" t="n">
        <v>2049.9</v>
      </c>
      <c r="F47" s="34" t="n">
        <v>2299.1</v>
      </c>
    </row>
    <row r="48">
      <c r="A48" s="31" t="inlineStr">
        <is>
          <t>Share of profit on joint ventures and associates</t>
        </is>
      </c>
      <c r="B48" s="32" t="n">
        <v>151.3</v>
      </c>
      <c r="C48" s="32" t="n">
        <v>131.2</v>
      </c>
      <c r="D48" s="32" t="n">
        <v>143</v>
      </c>
      <c r="E48" s="32" t="n">
        <v>357.8</v>
      </c>
      <c r="F48" s="32" t="n">
        <v>68</v>
      </c>
    </row>
    <row r="49">
      <c r="A49" s="33" t="inlineStr">
        <is>
          <t>Operating profit from continuing operations</t>
        </is>
      </c>
      <c r="B49" s="34" t="n">
        <v>1212.2</v>
      </c>
      <c r="C49" s="34" t="n">
        <v>1295.2</v>
      </c>
      <c r="D49" s="34" t="n">
        <v>1389</v>
      </c>
      <c r="E49" s="34" t="n">
        <v>2407.7</v>
      </c>
      <c r="F49" s="34" t="n">
        <v>2367.1</v>
      </c>
    </row>
    <row r="50">
      <c r="A50" s="33" t="inlineStr">
        <is>
          <t>Profit before taxation</t>
        </is>
      </c>
      <c r="B50" s="34" t="n">
        <v>917</v>
      </c>
      <c r="C50" s="34" t="n">
        <v>1011.1</v>
      </c>
      <c r="D50" s="34" t="n">
        <v>1091.6</v>
      </c>
      <c r="E50" s="34" t="n">
        <v>2146.3</v>
      </c>
      <c r="F50" s="34" t="n">
        <v>2247.6</v>
      </c>
    </row>
    <row r="51">
      <c r="A51" s="31" t="inlineStr">
        <is>
          <t>Taxation</t>
        </is>
      </c>
      <c r="B51" s="32" t="n">
        <v>-123.8</v>
      </c>
      <c r="C51" s="32" t="n">
        <v>-101.5</v>
      </c>
      <c r="D51" s="32" t="n">
        <v>-151.1</v>
      </c>
      <c r="E51" s="32" t="n">
        <v>-355.5</v>
      </c>
      <c r="F51" s="32" t="n">
        <v>-519</v>
      </c>
    </row>
    <row r="52">
      <c r="A52" s="33" t="inlineStr">
        <is>
          <t>Profit for the year from continuing operations</t>
        </is>
      </c>
      <c r="B52" s="34" t="n">
        <v>793.2</v>
      </c>
      <c r="C52" s="34" t="n">
        <v>909.6</v>
      </c>
      <c r="D52" s="34" t="n">
        <v>940.5</v>
      </c>
      <c r="E52" s="34" t="n">
        <v>1790.8</v>
      </c>
      <c r="F52" s="34" t="n">
        <v>1728.6</v>
      </c>
    </row>
    <row r="53">
      <c r="A53" s="33" t="inlineStr">
        <is>
          <t>Profit for the year (incl. discontinued)</t>
        </is>
      </c>
      <c r="B53" s="34" t="n">
        <v>837.4</v>
      </c>
      <c r="C53" s="34" t="n">
        <v>940.3</v>
      </c>
      <c r="D53" s="34" t="n">
        <v>1056.8</v>
      </c>
      <c r="E53" s="34" t="n">
        <v>1790.8</v>
      </c>
      <c r="F53" s="34" t="n">
        <v>1728.6</v>
      </c>
    </row>
    <row r="55">
      <c r="A55" s="23" t="inlineStr">
        <is>
          <t>C. KEY RATIOS (formulas)</t>
        </is>
      </c>
      <c r="B55" s="24" t="inlineStr">
        <is>
          <t>FY2020</t>
        </is>
      </c>
      <c r="C55" s="24" t="inlineStr">
        <is>
          <t>FY2021</t>
        </is>
      </c>
      <c r="D55" s="24" t="inlineStr">
        <is>
          <t>FY2022</t>
        </is>
      </c>
      <c r="E55" s="24" t="inlineStr">
        <is>
          <t>FY2023</t>
        </is>
      </c>
      <c r="F55" s="24" t="inlineStr">
        <is>
          <t>FY2024</t>
        </is>
      </c>
    </row>
    <row r="56">
      <c r="A56" s="31" t="inlineStr">
        <is>
          <t>Revenue growth (YoY, statutory)</t>
        </is>
      </c>
      <c r="B56" s="36" t="inlineStr">
        <is>
          <t>n/a</t>
        </is>
      </c>
      <c r="C56" s="37">
        <f>IF(B7=0,0,C7/B7-1)</f>
        <v/>
      </c>
      <c r="D56" s="37">
        <f>IF(C7=0,0,D7/C7-1)</f>
        <v/>
      </c>
      <c r="E56" s="37">
        <f>IF(D7=0,0,E7/D7-1)</f>
        <v/>
      </c>
      <c r="F56" s="37">
        <f>IF(E7=0,0,F7/E7-1)</f>
        <v/>
      </c>
    </row>
    <row r="57">
      <c r="A57" s="31" t="inlineStr">
        <is>
          <t>Gross margin (statutory)</t>
        </is>
      </c>
      <c r="B57" s="37">
        <f>IF(B7=0,0,B9/B7)</f>
        <v/>
      </c>
      <c r="C57" s="37">
        <f>IF(C7=0,0,C9/C7)</f>
        <v/>
      </c>
      <c r="D57" s="37">
        <f>IF(D7=0,0,D9/D7)</f>
        <v/>
      </c>
      <c r="E57" s="37">
        <f>IF(E7=0,0,E9/E7)</f>
        <v/>
      </c>
      <c r="F57" s="37">
        <f>IF(F7=0,0,F9/F7)</f>
        <v/>
      </c>
    </row>
    <row r="58">
      <c r="A58" s="31" t="inlineStr">
        <is>
          <t>Gross margin (before exceptional items)</t>
        </is>
      </c>
      <c r="B58" s="37">
        <f>IF(B41=0,0,B43/B41)</f>
        <v/>
      </c>
      <c r="C58" s="37">
        <f>IF(C41=0,0,C43/C41)</f>
        <v/>
      </c>
      <c r="D58" s="37">
        <f>IF(D41=0,0,D43/D41)</f>
        <v/>
      </c>
      <c r="E58" s="37">
        <f>IF(E41=0,0,E43/E41)</f>
        <v/>
      </c>
      <c r="F58" s="37">
        <f>IF(F41=0,0,F43/F41)</f>
        <v/>
      </c>
    </row>
    <row r="59">
      <c r="A59" s="31" t="inlineStr">
        <is>
          <t>Operating margin (continuing, statutory)</t>
        </is>
      </c>
      <c r="B59" s="37">
        <f>IF(B7=0,0,B19/B7)</f>
        <v/>
      </c>
      <c r="C59" s="37">
        <f>IF(C7=0,0,C19/C7)</f>
        <v/>
      </c>
      <c r="D59" s="37">
        <f>IF(D7=0,0,D19/D7)</f>
        <v/>
      </c>
      <c r="E59" s="37">
        <f>IF(E7=0,0,E19/E7)</f>
        <v/>
      </c>
      <c r="F59" s="37">
        <f>IF(F7=0,0,F19/F7)</f>
        <v/>
      </c>
    </row>
    <row r="60">
      <c r="A60" s="31" t="inlineStr">
        <is>
          <t>Net profit margin (statutory)</t>
        </is>
      </c>
      <c r="B60" s="37">
        <f>IF(B7=0,0,B27/B7)</f>
        <v/>
      </c>
      <c r="C60" s="37">
        <f>IF(C7=0,0,C27/C7)</f>
        <v/>
      </c>
      <c r="D60" s="37">
        <f>IF(D7=0,0,D27/D7)</f>
        <v/>
      </c>
      <c r="E60" s="37">
        <f>IF(E7=0,0,E27/E7)</f>
        <v/>
      </c>
      <c r="F60" s="37">
        <f>IF(F7=0,0,F27/F7)</f>
        <v/>
      </c>
    </row>
    <row r="61">
      <c r="A61" s="31" t="inlineStr">
        <is>
          <t>Net profit margin (before exceptional items)</t>
        </is>
      </c>
      <c r="B61" s="37">
        <f>IF(B41=0,0,B53/B41)</f>
        <v/>
      </c>
      <c r="C61" s="37">
        <f>IF(C41=0,0,C53/C41)</f>
        <v/>
      </c>
      <c r="D61" s="37">
        <f>IF(D41=0,0,D53/D41)</f>
        <v/>
      </c>
      <c r="E61" s="37">
        <f>IF(E41=0,0,E53/E41)</f>
        <v/>
      </c>
      <c r="F61" s="37">
        <f>IF(F41=0,0,F53/F41)</f>
        <v/>
      </c>
    </row>
    <row r="63">
      <c r="A63" s="23" t="inlineStr">
        <is>
          <t>D. INTEGRITY CHECKS (should be ~0; ±0.1 = rounding)</t>
        </is>
      </c>
      <c r="B63" s="24" t="inlineStr">
        <is>
          <t>FY2020</t>
        </is>
      </c>
      <c r="C63" s="24" t="inlineStr">
        <is>
          <t>FY2021</t>
        </is>
      </c>
      <c r="D63" s="24" t="inlineStr">
        <is>
          <t>FY2022</t>
        </is>
      </c>
      <c r="E63" s="24" t="inlineStr">
        <is>
          <t>FY2023</t>
        </is>
      </c>
      <c r="F63" s="24" t="inlineStr">
        <is>
          <t>FY2024</t>
        </is>
      </c>
    </row>
    <row r="64">
      <c r="A64" s="31" t="inlineStr">
        <is>
          <t>Revenue + COGS – Gross profit</t>
        </is>
      </c>
      <c r="B64" s="38">
        <f>ROUND(B7+B8-B9,1)</f>
        <v/>
      </c>
      <c r="C64" s="38">
        <f>ROUND(C7+C8-C9,1)</f>
        <v/>
      </c>
      <c r="D64" s="38">
        <f>ROUND(D7+D8-D9,1)</f>
        <v/>
      </c>
      <c r="E64" s="38">
        <f>ROUND(E7+E8-E9,1)</f>
        <v/>
      </c>
      <c r="F64" s="38">
        <f>ROUND(F7+F8-F9,1)</f>
        <v/>
      </c>
    </row>
    <row r="65">
      <c r="A65" s="31" t="inlineStr">
        <is>
          <t>Continuing profit + discontinued – Net income</t>
        </is>
      </c>
      <c r="B65" s="38">
        <f>ROUND(B24+B26-B27,1)</f>
        <v/>
      </c>
      <c r="C65" s="38">
        <f>ROUND(C24+C26-C27,1)</f>
        <v/>
      </c>
      <c r="D65" s="38">
        <f>ROUND(D24+D26-D27,1)</f>
        <v/>
      </c>
      <c r="E65" s="38">
        <f>ROUND(E24+E26-E27,1)</f>
        <v/>
      </c>
      <c r="F65" s="38">
        <f>ROUND(F24+F26-F27,1)</f>
        <v/>
      </c>
    </row>
    <row r="66">
      <c r="A66" s="31" t="inlineStr">
        <is>
          <t>Attributable profit total – Net income</t>
        </is>
      </c>
      <c r="B66" s="38">
        <f>ROUND(SUM(B30:B32)-B27,1)</f>
        <v/>
      </c>
      <c r="C66" s="38">
        <f>ROUND(SUM(C30:C32)-C27,1)</f>
        <v/>
      </c>
      <c r="D66" s="38">
        <f>ROUND(SUM(D30:D32)-D27,1)</f>
        <v/>
      </c>
      <c r="E66" s="38">
        <f>ROUND(SUM(E30:E32)-E27,1)</f>
        <v/>
      </c>
      <c r="F66" s="38">
        <f>ROUND(SUM(F30:F32)-F27,1)</f>
        <v/>
      </c>
    </row>
    <row r="67">
      <c r="A67" s="31" t="inlineStr">
        <is>
          <t>PBT + Taxation – Continuing profit</t>
        </is>
      </c>
      <c r="B67" s="38">
        <f>ROUND(B22+B23-B24,1)</f>
        <v/>
      </c>
      <c r="C67" s="38">
        <f>ROUND(C22+C23-C24,1)</f>
        <v/>
      </c>
      <c r="D67" s="38">
        <f>ROUND(D22+D23-D24,1)</f>
        <v/>
      </c>
      <c r="E67" s="38">
        <f>ROUND(E22+E23-E24,1)</f>
        <v/>
      </c>
      <c r="F67" s="38">
        <f>ROUND(F22+F23-F24,1)</f>
        <v/>
      </c>
    </row>
    <row r="69">
      <c r="A69" s="22" t="inlineStr">
        <is>
          <t>SOURCES: SSE plc Annual Reports 2020–2024, 'Consolidated income statement' – AR2020 p.171; AR2021 p.179; AR2022 p.214; AR2023 p.203; AR2024 p.199.</t>
        </is>
      </c>
    </row>
    <row r="70">
      <c r="A70" s="22" t="inlineStr">
        <is>
          <t>BASIS: each year uses the current-year column of its own report (as originally reported), so later restatements of prior years are not applied.</t>
        </is>
      </c>
    </row>
    <row r="71">
      <c r="A71" s="22" t="inlineStr">
        <is>
          <t>NOTE 1: 'Debt impairment charges' is shown as a separate line only from the FY2023 report; in FY2020–FY2022 such costs sit within operating costs (shown as 0 here).</t>
        </is>
      </c>
    </row>
    <row r="72">
      <c r="A72" s="22" t="inlineStr">
        <is>
          <t>NOTE 2: SSE does not report a 'COGS' label; 'Cost of sales' is used as COGS. FY2023 cost of sales includes £2,717.2m of exceptional items and certain re-measurements.</t>
        </is>
      </c>
    </row>
    <row r="73">
      <c r="A73" s="22" t="inlineStr">
        <is>
          <t>NOTE 3: 'Non-controlling interests' appear as a separate attributable line from FY2023 onwards (0 earlier = not separately reported).</t>
        </is>
      </c>
    </row>
    <row r="74">
      <c r="A74" s="22" t="inlineStr">
        <is>
          <t>NOTE 4: FY2020–FY2023 net income includes profit/(loss) from discontinued operations (e.g. the Gas Production business in FY2020); FY2024 has none.</t>
        </is>
      </c>
    </row>
    <row r="77">
      <c r="A77" s="39" t="inlineStr">
        <is>
          <t>SSE plc – Consolidated Balance Sheet (Statement of Financial Position), five financial years (FY2020–FY2024)</t>
        </is>
      </c>
    </row>
    <row r="78">
      <c r="A78" s="40" t="inlineStr">
        <is>
          <t>£ million. As at 31 March each year, as originally reported in each year's own Annual Report (same basis as IS_5yr). Blue = figures typed in from the reports; black = formulas.</t>
        </is>
      </c>
    </row>
    <row r="80">
      <c r="A80" s="41" t="inlineStr">
        <is>
          <t>A. STATEMENT OF FINANCIAL POSITION (£m)</t>
        </is>
      </c>
      <c r="B80" s="42" t="inlineStr">
        <is>
          <t>FY2020</t>
        </is>
      </c>
      <c r="C80" s="42" t="inlineStr">
        <is>
          <t>FY2021</t>
        </is>
      </c>
      <c r="D80" s="42" t="inlineStr">
        <is>
          <t>FY2022</t>
        </is>
      </c>
      <c r="E80" s="42" t="inlineStr">
        <is>
          <t>FY2023</t>
        </is>
      </c>
      <c r="F80" s="42" t="inlineStr">
        <is>
          <t>FY2024</t>
        </is>
      </c>
    </row>
    <row r="81">
      <c r="A81" s="40" t="inlineStr">
        <is>
          <t>As at</t>
        </is>
      </c>
      <c r="B81" s="43" t="inlineStr">
        <is>
          <t>31 Mar 2020</t>
        </is>
      </c>
      <c r="C81" s="43" t="inlineStr">
        <is>
          <t>31 Mar 2021</t>
        </is>
      </c>
      <c r="D81" s="43" t="inlineStr">
        <is>
          <t>31 Mar 2022</t>
        </is>
      </c>
      <c r="E81" s="43" t="inlineStr">
        <is>
          <t>31 Mar 2023</t>
        </is>
      </c>
      <c r="F81" s="43" t="inlineStr">
        <is>
          <t>31 Mar 2024</t>
        </is>
      </c>
    </row>
    <row r="82">
      <c r="A82" s="44" t="inlineStr">
        <is>
          <t>Assets</t>
        </is>
      </c>
      <c r="B82" s="45" t="n"/>
      <c r="C82" s="45" t="n"/>
      <c r="D82" s="45" t="n"/>
      <c r="E82" s="45" t="n"/>
      <c r="F82" s="45" t="n"/>
    </row>
    <row r="83">
      <c r="A83" s="46" t="inlineStr">
        <is>
          <t>Non-current assets</t>
        </is>
      </c>
      <c r="B83" s="47" t="n">
        <v>17555.6</v>
      </c>
      <c r="C83" s="47" t="n">
        <v>17070.7</v>
      </c>
      <c r="D83" s="47" t="n">
        <v>18824.6</v>
      </c>
      <c r="E83" s="47" t="n">
        <v>21372.6</v>
      </c>
      <c r="F83" s="47" t="n">
        <v>22911.3</v>
      </c>
    </row>
    <row r="84">
      <c r="A84" s="46" t="inlineStr">
        <is>
          <t>Current assets</t>
        </is>
      </c>
      <c r="B84" s="47" t="n">
        <v>3476.1</v>
      </c>
      <c r="C84" s="47" t="n">
        <v>4520.9</v>
      </c>
      <c r="D84" s="47" t="n">
        <v>6936.8</v>
      </c>
      <c r="E84" s="47" t="n">
        <v>5765.8</v>
      </c>
      <c r="F84" s="47" t="n">
        <v>5358.9</v>
      </c>
    </row>
    <row r="85">
      <c r="A85" s="48" t="inlineStr">
        <is>
          <t>TOTAL ASSETS</t>
        </is>
      </c>
      <c r="B85" s="49">
        <f>B83+B84</f>
        <v/>
      </c>
      <c r="C85" s="49">
        <f>C83+C84</f>
        <v/>
      </c>
      <c r="D85" s="49">
        <f>D83+D84</f>
        <v/>
      </c>
      <c r="E85" s="49">
        <f>E83+E84</f>
        <v/>
      </c>
      <c r="F85" s="49">
        <f>F83+F84</f>
        <v/>
      </c>
    </row>
    <row r="86">
      <c r="A86" s="44" t="inlineStr">
        <is>
          <t>Liabilities</t>
        </is>
      </c>
      <c r="B86" s="45" t="n"/>
      <c r="C86" s="45" t="n"/>
      <c r="D86" s="45" t="n"/>
      <c r="E86" s="45" t="n"/>
      <c r="F86" s="45" t="n"/>
    </row>
    <row r="87">
      <c r="A87" s="46" t="inlineStr">
        <is>
          <t>Current liabilities</t>
        </is>
      </c>
      <c r="B87" s="47" t="n">
        <v>5208.2</v>
      </c>
      <c r="C87" s="47" t="n">
        <v>3509.2</v>
      </c>
      <c r="D87" s="47" t="n">
        <v>4658.2</v>
      </c>
      <c r="E87" s="47" t="n">
        <v>4761</v>
      </c>
      <c r="F87" s="47" t="n">
        <v>4860.8</v>
      </c>
    </row>
    <row r="88">
      <c r="A88" s="46" t="inlineStr">
        <is>
          <t>Non-current liabilities</t>
        </is>
      </c>
      <c r="B88" s="47" t="n">
        <v>10903.4</v>
      </c>
      <c r="C88" s="47" t="n">
        <v>11401.3</v>
      </c>
      <c r="D88" s="47" t="n">
        <v>11929.4</v>
      </c>
      <c r="E88" s="47" t="n">
        <v>11262</v>
      </c>
      <c r="F88" s="47" t="n">
        <v>11606.3</v>
      </c>
    </row>
    <row r="89">
      <c r="A89" s="48" t="inlineStr">
        <is>
          <t>TOTAL LIABILITIES</t>
        </is>
      </c>
      <c r="B89" s="49">
        <f>B87+B88</f>
        <v/>
      </c>
      <c r="C89" s="49">
        <f>C87+C88</f>
        <v/>
      </c>
      <c r="D89" s="49">
        <f>D87+D88</f>
        <v/>
      </c>
      <c r="E89" s="49">
        <f>E87+E88</f>
        <v/>
      </c>
      <c r="F89" s="49">
        <f>F87+F88</f>
        <v/>
      </c>
    </row>
    <row r="90">
      <c r="A90" s="48" t="inlineStr">
        <is>
          <t>NET ASSETS (Total assets – Total liabilities)</t>
        </is>
      </c>
      <c r="B90" s="49">
        <f>B85-B89</f>
        <v/>
      </c>
      <c r="C90" s="49">
        <f>C85-C89</f>
        <v/>
      </c>
      <c r="D90" s="49">
        <f>D85-D89</f>
        <v/>
      </c>
      <c r="E90" s="49">
        <f>E85-E89</f>
        <v/>
      </c>
      <c r="F90" s="49">
        <f>F85-F89</f>
        <v/>
      </c>
    </row>
    <row r="91">
      <c r="A91" s="44" t="inlineStr">
        <is>
          <t>Shareholders' equity</t>
        </is>
      </c>
      <c r="B91" s="45" t="n"/>
      <c r="C91" s="45" t="n"/>
      <c r="D91" s="45" t="n"/>
      <c r="E91" s="45" t="n"/>
      <c r="F91" s="45" t="n"/>
    </row>
    <row r="92">
      <c r="A92" s="46" t="inlineStr">
        <is>
          <t>Equity attributable to ordinary shareholders of the parent</t>
        </is>
      </c>
      <c r="B92" s="47" t="n">
        <v>3750.4</v>
      </c>
      <c r="C92" s="47" t="n">
        <v>5208.7</v>
      </c>
      <c r="D92" s="47" t="n">
        <v>8082.2</v>
      </c>
      <c r="E92" s="47" t="n">
        <v>8583.9</v>
      </c>
      <c r="F92" s="47" t="n">
        <v>9170.799999999999</v>
      </c>
    </row>
    <row r="93">
      <c r="A93" s="46" t="inlineStr">
        <is>
          <t>Hybrid equity</t>
        </is>
      </c>
      <c r="B93" s="47" t="n">
        <v>1169.7</v>
      </c>
      <c r="C93" s="47" t="n">
        <v>1472.4</v>
      </c>
      <c r="D93" s="47" t="n">
        <v>1051</v>
      </c>
      <c r="E93" s="47" t="n">
        <v>1882.4</v>
      </c>
      <c r="F93" s="47" t="n">
        <v>1882.4</v>
      </c>
    </row>
    <row r="94">
      <c r="A94" s="46" t="inlineStr">
        <is>
          <t>Non-controlling interests</t>
        </is>
      </c>
      <c r="B94" s="47" t="n">
        <v>0</v>
      </c>
      <c r="C94" s="47" t="n">
        <v>0</v>
      </c>
      <c r="D94" s="47" t="n">
        <v>40.6</v>
      </c>
      <c r="E94" s="47" t="n">
        <v>649.1</v>
      </c>
      <c r="F94" s="47" t="n">
        <v>749.9</v>
      </c>
    </row>
    <row r="95">
      <c r="A95" s="48" t="inlineStr">
        <is>
          <t>TOTAL EQUITY</t>
        </is>
      </c>
      <c r="B95" s="49">
        <f>SUM(B92:B94)</f>
        <v/>
      </c>
      <c r="C95" s="49">
        <f>SUM(C92:C94)</f>
        <v/>
      </c>
      <c r="D95" s="49">
        <f>SUM(D92:D94)</f>
        <v/>
      </c>
      <c r="E95" s="49">
        <f>SUM(E92:E94)</f>
        <v/>
      </c>
      <c r="F95" s="49">
        <f>SUM(F92:F94)</f>
        <v/>
      </c>
    </row>
    <row r="97">
      <c r="A97" s="41" t="inlineStr">
        <is>
          <t>B. KEY RATIOS (formulas)</t>
        </is>
      </c>
      <c r="B97" s="42" t="inlineStr">
        <is>
          <t>FY2020</t>
        </is>
      </c>
      <c r="C97" s="42" t="inlineStr">
        <is>
          <t>FY2021</t>
        </is>
      </c>
      <c r="D97" s="42" t="inlineStr">
        <is>
          <t>FY2022</t>
        </is>
      </c>
      <c r="E97" s="42" t="inlineStr">
        <is>
          <t>FY2023</t>
        </is>
      </c>
      <c r="F97" s="42" t="inlineStr">
        <is>
          <t>FY2024</t>
        </is>
      </c>
    </row>
    <row r="98">
      <c r="A98" s="50" t="inlineStr">
        <is>
          <t>Working capital (current assets – current liabilities), £m</t>
        </is>
      </c>
      <c r="B98" s="51">
        <f>B84-B87</f>
        <v/>
      </c>
      <c r="C98" s="51">
        <f>C84-C87</f>
        <v/>
      </c>
      <c r="D98" s="51">
        <f>D84-D87</f>
        <v/>
      </c>
      <c r="E98" s="51">
        <f>E84-E87</f>
        <v/>
      </c>
      <c r="F98" s="51">
        <f>F84-F87</f>
        <v/>
      </c>
    </row>
    <row r="99">
      <c r="A99" s="50" t="inlineStr">
        <is>
          <t>Current ratio (current assets / current liabilities)</t>
        </is>
      </c>
      <c r="B99" s="52">
        <f>IF(B87=0,0,B84/B87)</f>
        <v/>
      </c>
      <c r="C99" s="52">
        <f>IF(C87=0,0,C84/C87)</f>
        <v/>
      </c>
      <c r="D99" s="52">
        <f>IF(D87=0,0,D84/D87)</f>
        <v/>
      </c>
      <c r="E99" s="52">
        <f>IF(E87=0,0,E84/E87)</f>
        <v/>
      </c>
      <c r="F99" s="52">
        <f>IF(F87=0,0,F84/F87)</f>
        <v/>
      </c>
    </row>
    <row r="100">
      <c r="A100" s="50" t="inlineStr">
        <is>
          <t>Total liabilities / total equity</t>
        </is>
      </c>
      <c r="B100" s="52">
        <f>IF(B95=0,0,B89/B95)</f>
        <v/>
      </c>
      <c r="C100" s="52">
        <f>IF(C95=0,0,C89/C95)</f>
        <v/>
      </c>
      <c r="D100" s="52">
        <f>IF(D95=0,0,D89/D95)</f>
        <v/>
      </c>
      <c r="E100" s="52">
        <f>IF(E95=0,0,E89/E95)</f>
        <v/>
      </c>
      <c r="F100" s="52">
        <f>IF(F95=0,0,F89/F95)</f>
        <v/>
      </c>
    </row>
    <row r="101">
      <c r="A101" s="50" t="inlineStr">
        <is>
          <t>Equity ratio (total equity / total assets)</t>
        </is>
      </c>
      <c r="B101" s="53">
        <f>IF(B85=0,0,B95/B85)</f>
        <v/>
      </c>
      <c r="C101" s="53">
        <f>IF(C85=0,0,C95/C85)</f>
        <v/>
      </c>
      <c r="D101" s="53">
        <f>IF(D85=0,0,D95/D85)</f>
        <v/>
      </c>
      <c r="E101" s="53">
        <f>IF(E85=0,0,E95/E85)</f>
        <v/>
      </c>
      <c r="F101" s="53">
        <f>IF(F85=0,0,F95/F85)</f>
        <v/>
      </c>
    </row>
    <row r="102">
      <c r="A102" s="50" t="inlineStr">
        <is>
          <t>Non-current assets as % of total assets</t>
        </is>
      </c>
      <c r="B102" s="53">
        <f>IF(B85=0,0,B83/B85)</f>
        <v/>
      </c>
      <c r="C102" s="53">
        <f>IF(C85=0,0,C83/C85)</f>
        <v/>
      </c>
      <c r="D102" s="53">
        <f>IF(D85=0,0,D83/D85)</f>
        <v/>
      </c>
      <c r="E102" s="53">
        <f>IF(E85=0,0,E83/E85)</f>
        <v/>
      </c>
      <c r="F102" s="53">
        <f>IF(F85=0,0,F83/F85)</f>
        <v/>
      </c>
    </row>
    <row r="104">
      <c r="A104" s="41" t="inlineStr">
        <is>
          <t>C. INTEGRITY CHECKS (should be ~0; ±0.1 = rounding)</t>
        </is>
      </c>
      <c r="B104" s="42" t="inlineStr">
        <is>
          <t>FY2020</t>
        </is>
      </c>
      <c r="C104" s="42" t="inlineStr">
        <is>
          <t>FY2021</t>
        </is>
      </c>
      <c r="D104" s="42" t="inlineStr">
        <is>
          <t>FY2022</t>
        </is>
      </c>
      <c r="E104" s="42" t="inlineStr">
        <is>
          <t>FY2023</t>
        </is>
      </c>
      <c r="F104" s="42" t="inlineStr">
        <is>
          <t>FY2024</t>
        </is>
      </c>
    </row>
    <row r="105">
      <c r="A105" s="50" t="inlineStr">
        <is>
          <t>Total assets – reported total assets (see row 31)</t>
        </is>
      </c>
      <c r="B105" s="54">
        <f>ROUND(B85-B107,1)</f>
        <v/>
      </c>
      <c r="C105" s="54">
        <f>ROUND(C85-C107,1)</f>
        <v/>
      </c>
      <c r="D105" s="54">
        <f>ROUND(D85-D107,1)</f>
        <v/>
      </c>
      <c r="E105" s="54">
        <f>ROUND(E85-E107,1)</f>
        <v/>
      </c>
      <c r="F105" s="54">
        <f>ROUND(F85-F107,1)</f>
        <v/>
      </c>
    </row>
    <row r="106">
      <c r="A106" s="50" t="inlineStr">
        <is>
          <t>Net assets – Total equity</t>
        </is>
      </c>
      <c r="B106" s="54">
        <f>ROUND(B90-B95,1)</f>
        <v/>
      </c>
      <c r="C106" s="54">
        <f>ROUND(C90-C95,1)</f>
        <v/>
      </c>
      <c r="D106" s="54">
        <f>ROUND(D90-D95,1)</f>
        <v/>
      </c>
      <c r="E106" s="54">
        <f>ROUND(E90-E95,1)</f>
        <v/>
      </c>
      <c r="F106" s="54">
        <f>ROUND(F90-F95,1)</f>
        <v/>
      </c>
    </row>
    <row r="107">
      <c r="A107" s="40" t="inlineStr">
        <is>
          <t>Memo: total assets as printed in the report (£m)</t>
        </is>
      </c>
      <c r="B107" s="55" t="n">
        <v>21031.7</v>
      </c>
      <c r="C107" s="55" t="n">
        <v>21591.6</v>
      </c>
      <c r="D107" s="55" t="n">
        <v>25761.4</v>
      </c>
      <c r="E107" s="55" t="n">
        <v>27138.4</v>
      </c>
      <c r="F107" s="55" t="n">
        <v>28270.2</v>
      </c>
    </row>
    <row r="109">
      <c r="A109" s="40" t="inlineStr">
        <is>
          <t>SOURCES: SSE plc 'Consolidated balance sheet' – AR2024 p.201 (FY2024 and restated FY2023 comparative); AR2023 p.205 (FY2023 as originally reported; FY2022 restated comparative); Preliminary Results FY2021 (26 May 2021) and FY2020 (17 June 2020) summary balance sheets; FY2022 and FY2020/FY2021 totals cross-checked to SSE data on London Stock Exchange / Barchart.</t>
        </is>
      </c>
    </row>
    <row r="110">
      <c r="A110" s="40" t="inlineStr">
        <is>
          <t>BASIS: as in IS_5yr, each year uses the figures as originally reported for that year-end. FY2023 therefore excludes the IFRS 17 / IAS 12 restatement shown in AR2024 (restated FY2023: total assets 27,177.1; current liabilities 5,543.1; non-current liabilities 10,550.8; total equity 11,083.2).</t>
        </is>
      </c>
    </row>
    <row r="111">
      <c r="A111" s="40" t="inlineStr">
        <is>
          <t>NOTE 1: FY2022 as originally reported (AR2022) is derived from the AR2023 restated comparative by reversing the IAS 16 restatement (PPE +5.9, deferred tax liability +1.5, retained earnings +4.4); resulting totals agree to the published FY2022 totals (total assets 25,761.4; non-current assets 18,824.6; non-current liabilities 11,929.4).</t>
        </is>
      </c>
    </row>
    <row r="112">
      <c r="A112" s="40" t="inlineStr">
        <is>
          <t>NOTE 2: FY2020 non-current assets (17,555.6), current liabilities (5,208.2) and ordinary shareholders' equity (3,750.4) are derived as totals less the reported subtotals. FY2020 current assets include £226.8m of assets held for disposal (Gas Production).</t>
        </is>
      </c>
    </row>
    <row r="113">
      <c r="A113" s="40" t="inlineStr">
        <is>
          <t>NOTE 3: 'Hybrid equity' = perpetual hybrid capital securities classified as equity under IFRS. 'Non-controlling interests' arise mainly from the 25% sale of SSEN Transmission (Nov 2022), so they are nil before FY2022/FY2023.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:language xmlns:dc="http://purl.org/dc/elements/1.1/">en-US</dc:language>
  <dcterms:created xmlns:dcterms="http://purl.org/dc/terms/" xmlns:xsi="http://www.w3.org/2001/XMLSchema-instance" xsi:type="dcterms:W3CDTF">2026-10-06T16:07:56Z</dcterms:created>
  <dcterms:modified xmlns:dcterms="http://purl.org/dc/terms/" xmlns:xsi="http://www.w3.org/2001/XMLSchema-instance" xsi:type="dcterms:W3CDTF">2026-10-16T11:43:52Z</dcterms:modified>
  <cp:revision>0</cp:revision>
</cp:coreProperties>
</file>