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Sam Bennett\Desktop\Year 1\andrew harrisons powertrain\"/>
    </mc:Choice>
  </mc:AlternateContent>
  <xr:revisionPtr revIDLastSave="0" documentId="13_ncr:1_{D00475A0-53C8-4B36-A412-1061BA017618}" xr6:coauthVersionLast="47" xr6:coauthVersionMax="47" xr10:uidLastSave="{00000000-0000-0000-0000-000000000000}"/>
  <bookViews>
    <workbookView xWindow="-98" yWindow="-98" windowWidth="28996" windowHeight="17475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1" i="1" l="1"/>
  <c r="AC11" i="1" s="1"/>
  <c r="AC10" i="1"/>
  <c r="AB10" i="1" s="1"/>
  <c r="F9" i="1"/>
  <c r="G9" i="1" s="1"/>
  <c r="J9" i="1" s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AB11" i="1" l="1"/>
  <c r="AD11" i="1"/>
  <c r="AD10" i="1"/>
  <c r="Y12" i="1"/>
  <c r="K9" i="1"/>
  <c r="L9" i="1" s="1"/>
  <c r="E9" i="1"/>
  <c r="F75" i="1"/>
  <c r="G75" i="1" s="1"/>
  <c r="K75" i="1" s="1"/>
  <c r="L75" i="1" s="1"/>
  <c r="F67" i="1"/>
  <c r="G67" i="1" s="1"/>
  <c r="K67" i="1" s="1"/>
  <c r="L67" i="1" s="1"/>
  <c r="F59" i="1"/>
  <c r="E59" i="1" s="1"/>
  <c r="F51" i="1"/>
  <c r="G51" i="1" s="1"/>
  <c r="K51" i="1" s="1"/>
  <c r="L51" i="1" s="1"/>
  <c r="F35" i="1"/>
  <c r="G35" i="1" s="1"/>
  <c r="K35" i="1" s="1"/>
  <c r="L35" i="1" s="1"/>
  <c r="F27" i="1"/>
  <c r="G27" i="1" s="1"/>
  <c r="K27" i="1" s="1"/>
  <c r="L27" i="1" s="1"/>
  <c r="F19" i="1"/>
  <c r="G19" i="1" s="1"/>
  <c r="K19" i="1" s="1"/>
  <c r="L19" i="1" s="1"/>
  <c r="F11" i="1"/>
  <c r="E11" i="1" s="1"/>
  <c r="F98" i="1"/>
  <c r="G98" i="1" s="1"/>
  <c r="K98" i="1" s="1"/>
  <c r="L98" i="1" s="1"/>
  <c r="F90" i="1"/>
  <c r="G90" i="1" s="1"/>
  <c r="K90" i="1" s="1"/>
  <c r="L90" i="1" s="1"/>
  <c r="F82" i="1"/>
  <c r="G82" i="1" s="1"/>
  <c r="K82" i="1" s="1"/>
  <c r="L82" i="1" s="1"/>
  <c r="F74" i="1"/>
  <c r="G74" i="1" s="1"/>
  <c r="K74" i="1" s="1"/>
  <c r="L74" i="1" s="1"/>
  <c r="F66" i="1"/>
  <c r="G66" i="1" s="1"/>
  <c r="K66" i="1" s="1"/>
  <c r="L66" i="1" s="1"/>
  <c r="F58" i="1"/>
  <c r="G58" i="1" s="1"/>
  <c r="K58" i="1" s="1"/>
  <c r="L58" i="1" s="1"/>
  <c r="F50" i="1"/>
  <c r="G50" i="1" s="1"/>
  <c r="K50" i="1" s="1"/>
  <c r="L50" i="1" s="1"/>
  <c r="F42" i="1"/>
  <c r="G42" i="1" s="1"/>
  <c r="K42" i="1" s="1"/>
  <c r="L42" i="1" s="1"/>
  <c r="F34" i="1"/>
  <c r="G34" i="1" s="1"/>
  <c r="K34" i="1" s="1"/>
  <c r="L34" i="1" s="1"/>
  <c r="F26" i="1"/>
  <c r="G26" i="1" s="1"/>
  <c r="K26" i="1" s="1"/>
  <c r="L26" i="1" s="1"/>
  <c r="F18" i="1"/>
  <c r="G18" i="1" s="1"/>
  <c r="K18" i="1" s="1"/>
  <c r="L18" i="1" s="1"/>
  <c r="F10" i="1"/>
  <c r="G10" i="1" s="1"/>
  <c r="K10" i="1" s="1"/>
  <c r="L10" i="1" s="1"/>
  <c r="F99" i="1"/>
  <c r="E99" i="1" s="1"/>
  <c r="F91" i="1"/>
  <c r="G91" i="1" s="1"/>
  <c r="K91" i="1" s="1"/>
  <c r="L91" i="1" s="1"/>
  <c r="F83" i="1"/>
  <c r="G83" i="1" s="1"/>
  <c r="K83" i="1" s="1"/>
  <c r="L83" i="1" s="1"/>
  <c r="F43" i="1"/>
  <c r="G43" i="1" s="1"/>
  <c r="K43" i="1" s="1"/>
  <c r="L43" i="1" s="1"/>
  <c r="E75" i="1"/>
  <c r="F94" i="1"/>
  <c r="F86" i="1"/>
  <c r="F78" i="1"/>
  <c r="F70" i="1"/>
  <c r="F62" i="1"/>
  <c r="F54" i="1"/>
  <c r="F46" i="1"/>
  <c r="F38" i="1"/>
  <c r="F30" i="1"/>
  <c r="F22" i="1"/>
  <c r="F14" i="1"/>
  <c r="F93" i="1"/>
  <c r="F85" i="1"/>
  <c r="F77" i="1"/>
  <c r="F69" i="1"/>
  <c r="F61" i="1"/>
  <c r="F53" i="1"/>
  <c r="F45" i="1"/>
  <c r="F37" i="1"/>
  <c r="F29" i="1"/>
  <c r="F21" i="1"/>
  <c r="F13" i="1"/>
  <c r="F92" i="1"/>
  <c r="F84" i="1"/>
  <c r="F76" i="1"/>
  <c r="F68" i="1"/>
  <c r="F60" i="1"/>
  <c r="F52" i="1"/>
  <c r="F44" i="1"/>
  <c r="F36" i="1"/>
  <c r="F28" i="1"/>
  <c r="F20" i="1"/>
  <c r="F12" i="1"/>
  <c r="F97" i="1"/>
  <c r="F81" i="1"/>
  <c r="F73" i="1"/>
  <c r="F57" i="1"/>
  <c r="F41" i="1"/>
  <c r="F17" i="1"/>
  <c r="F88" i="1"/>
  <c r="F72" i="1"/>
  <c r="F56" i="1"/>
  <c r="F32" i="1"/>
  <c r="F95" i="1"/>
  <c r="F71" i="1"/>
  <c r="F47" i="1"/>
  <c r="F39" i="1"/>
  <c r="F23" i="1"/>
  <c r="F89" i="1"/>
  <c r="F65" i="1"/>
  <c r="F49" i="1"/>
  <c r="F33" i="1"/>
  <c r="F25" i="1"/>
  <c r="F96" i="1"/>
  <c r="F64" i="1"/>
  <c r="F40" i="1"/>
  <c r="F24" i="1"/>
  <c r="F87" i="1"/>
  <c r="F55" i="1"/>
  <c r="F15" i="1"/>
  <c r="F80" i="1"/>
  <c r="F48" i="1"/>
  <c r="F16" i="1"/>
  <c r="F79" i="1"/>
  <c r="F63" i="1"/>
  <c r="F31" i="1"/>
  <c r="E98" i="1" l="1"/>
  <c r="E34" i="1"/>
  <c r="E67" i="1"/>
  <c r="AC12" i="1"/>
  <c r="Y13" i="1"/>
  <c r="AH10" i="1"/>
  <c r="AI10" i="1" s="1"/>
  <c r="AG10" i="1"/>
  <c r="AH11" i="1"/>
  <c r="AI11" i="1" s="1"/>
  <c r="AG11" i="1"/>
  <c r="G11" i="1"/>
  <c r="K11" i="1" s="1"/>
  <c r="L11" i="1" s="1"/>
  <c r="G59" i="1"/>
  <c r="K59" i="1" s="1"/>
  <c r="L59" i="1" s="1"/>
  <c r="E26" i="1"/>
  <c r="J91" i="1"/>
  <c r="J58" i="1"/>
  <c r="J27" i="1"/>
  <c r="J66" i="1"/>
  <c r="J35" i="1"/>
  <c r="J51" i="1"/>
  <c r="J26" i="1"/>
  <c r="J90" i="1"/>
  <c r="J67" i="1"/>
  <c r="J74" i="1"/>
  <c r="J82" i="1"/>
  <c r="J75" i="1"/>
  <c r="J34" i="1"/>
  <c r="J98" i="1"/>
  <c r="J10" i="1"/>
  <c r="J43" i="1"/>
  <c r="J42" i="1"/>
  <c r="J18" i="1"/>
  <c r="J83" i="1"/>
  <c r="J50" i="1"/>
  <c r="J19" i="1"/>
  <c r="E90" i="1"/>
  <c r="E18" i="1"/>
  <c r="E51" i="1"/>
  <c r="E83" i="1"/>
  <c r="E19" i="1"/>
  <c r="E82" i="1"/>
  <c r="E27" i="1"/>
  <c r="E42" i="1"/>
  <c r="E35" i="1"/>
  <c r="G99" i="1"/>
  <c r="K99" i="1" s="1"/>
  <c r="L99" i="1" s="1"/>
  <c r="E91" i="1"/>
  <c r="E50" i="1"/>
  <c r="E58" i="1"/>
  <c r="E10" i="1"/>
  <c r="E66" i="1"/>
  <c r="E74" i="1"/>
  <c r="E43" i="1"/>
  <c r="E79" i="1"/>
  <c r="G79" i="1"/>
  <c r="K79" i="1" s="1"/>
  <c r="L79" i="1" s="1"/>
  <c r="G12" i="1"/>
  <c r="K12" i="1" s="1"/>
  <c r="L12" i="1" s="1"/>
  <c r="E12" i="1"/>
  <c r="G53" i="1"/>
  <c r="K53" i="1" s="1"/>
  <c r="L53" i="1" s="1"/>
  <c r="E53" i="1"/>
  <c r="G30" i="1"/>
  <c r="K30" i="1" s="1"/>
  <c r="L30" i="1" s="1"/>
  <c r="E30" i="1"/>
  <c r="G94" i="1"/>
  <c r="K94" i="1" s="1"/>
  <c r="L94" i="1" s="1"/>
  <c r="E94" i="1"/>
  <c r="E16" i="1"/>
  <c r="G16" i="1"/>
  <c r="K16" i="1" s="1"/>
  <c r="L16" i="1" s="1"/>
  <c r="E64" i="1"/>
  <c r="G64" i="1"/>
  <c r="K64" i="1" s="1"/>
  <c r="L64" i="1" s="1"/>
  <c r="E39" i="1"/>
  <c r="G39" i="1"/>
  <c r="K39" i="1" s="1"/>
  <c r="L39" i="1" s="1"/>
  <c r="E17" i="1"/>
  <c r="G17" i="1"/>
  <c r="K17" i="1" s="1"/>
  <c r="L17" i="1" s="1"/>
  <c r="G20" i="1"/>
  <c r="K20" i="1" s="1"/>
  <c r="L20" i="1" s="1"/>
  <c r="E20" i="1"/>
  <c r="G84" i="1"/>
  <c r="K84" i="1" s="1"/>
  <c r="L84" i="1" s="1"/>
  <c r="E84" i="1"/>
  <c r="G61" i="1"/>
  <c r="K61" i="1" s="1"/>
  <c r="L61" i="1" s="1"/>
  <c r="E61" i="1"/>
  <c r="G38" i="1"/>
  <c r="K38" i="1" s="1"/>
  <c r="L38" i="1" s="1"/>
  <c r="E38" i="1"/>
  <c r="E24" i="1"/>
  <c r="G24" i="1"/>
  <c r="K24" i="1" s="1"/>
  <c r="L24" i="1" s="1"/>
  <c r="E72" i="1"/>
  <c r="G72" i="1"/>
  <c r="K72" i="1" s="1"/>
  <c r="L72" i="1" s="1"/>
  <c r="G45" i="1"/>
  <c r="K45" i="1" s="1"/>
  <c r="L45" i="1" s="1"/>
  <c r="E45" i="1"/>
  <c r="G86" i="1"/>
  <c r="K86" i="1" s="1"/>
  <c r="L86" i="1" s="1"/>
  <c r="E86" i="1"/>
  <c r="E88" i="1"/>
  <c r="G88" i="1"/>
  <c r="K88" i="1" s="1"/>
  <c r="L88" i="1" s="1"/>
  <c r="E96" i="1"/>
  <c r="G96" i="1"/>
  <c r="K96" i="1" s="1"/>
  <c r="L96" i="1" s="1"/>
  <c r="G28" i="1"/>
  <c r="K28" i="1" s="1"/>
  <c r="L28" i="1" s="1"/>
  <c r="E28" i="1"/>
  <c r="G46" i="1"/>
  <c r="K46" i="1" s="1"/>
  <c r="L46" i="1" s="1"/>
  <c r="E46" i="1"/>
  <c r="E25" i="1"/>
  <c r="G25" i="1"/>
  <c r="K25" i="1" s="1"/>
  <c r="L25" i="1" s="1"/>
  <c r="G36" i="1"/>
  <c r="K36" i="1" s="1"/>
  <c r="L36" i="1" s="1"/>
  <c r="E36" i="1"/>
  <c r="G54" i="1"/>
  <c r="K54" i="1" s="1"/>
  <c r="L54" i="1" s="1"/>
  <c r="E54" i="1"/>
  <c r="E33" i="1"/>
  <c r="G33" i="1"/>
  <c r="K33" i="1" s="1"/>
  <c r="L33" i="1" s="1"/>
  <c r="G44" i="1"/>
  <c r="K44" i="1" s="1"/>
  <c r="L44" i="1" s="1"/>
  <c r="E44" i="1"/>
  <c r="G85" i="1"/>
  <c r="K85" i="1" s="1"/>
  <c r="L85" i="1" s="1"/>
  <c r="E85" i="1"/>
  <c r="G62" i="1"/>
  <c r="K62" i="1" s="1"/>
  <c r="L62" i="1" s="1"/>
  <c r="E62" i="1"/>
  <c r="E89" i="1"/>
  <c r="G89" i="1"/>
  <c r="K89" i="1" s="1"/>
  <c r="L89" i="1" s="1"/>
  <c r="G68" i="1"/>
  <c r="K68" i="1" s="1"/>
  <c r="L68" i="1" s="1"/>
  <c r="E68" i="1"/>
  <c r="E23" i="1"/>
  <c r="G23" i="1"/>
  <c r="K23" i="1" s="1"/>
  <c r="L23" i="1" s="1"/>
  <c r="E48" i="1"/>
  <c r="G48" i="1"/>
  <c r="K48" i="1" s="1"/>
  <c r="L48" i="1" s="1"/>
  <c r="E41" i="1"/>
  <c r="G41" i="1"/>
  <c r="K41" i="1" s="1"/>
  <c r="L41" i="1" s="1"/>
  <c r="G92" i="1"/>
  <c r="K92" i="1" s="1"/>
  <c r="L92" i="1" s="1"/>
  <c r="E92" i="1"/>
  <c r="E57" i="1"/>
  <c r="G57" i="1"/>
  <c r="K57" i="1" s="1"/>
  <c r="L57" i="1" s="1"/>
  <c r="G13" i="1"/>
  <c r="K13" i="1" s="1"/>
  <c r="L13" i="1" s="1"/>
  <c r="E13" i="1"/>
  <c r="E15" i="1"/>
  <c r="G15" i="1"/>
  <c r="K15" i="1" s="1"/>
  <c r="L15" i="1" s="1"/>
  <c r="E73" i="1"/>
  <c r="G73" i="1"/>
  <c r="K73" i="1" s="1"/>
  <c r="L73" i="1" s="1"/>
  <c r="E55" i="1"/>
  <c r="G55" i="1"/>
  <c r="K55" i="1" s="1"/>
  <c r="L55" i="1" s="1"/>
  <c r="E49" i="1"/>
  <c r="G49" i="1"/>
  <c r="K49" i="1" s="1"/>
  <c r="L49" i="1" s="1"/>
  <c r="E32" i="1"/>
  <c r="G32" i="1"/>
  <c r="K32" i="1" s="1"/>
  <c r="L32" i="1" s="1"/>
  <c r="E81" i="1"/>
  <c r="G81" i="1"/>
  <c r="K81" i="1" s="1"/>
  <c r="L81" i="1" s="1"/>
  <c r="G52" i="1"/>
  <c r="K52" i="1" s="1"/>
  <c r="L52" i="1" s="1"/>
  <c r="E52" i="1"/>
  <c r="G29" i="1"/>
  <c r="K29" i="1" s="1"/>
  <c r="L29" i="1" s="1"/>
  <c r="E29" i="1"/>
  <c r="G93" i="1"/>
  <c r="K93" i="1" s="1"/>
  <c r="L93" i="1" s="1"/>
  <c r="E93" i="1"/>
  <c r="G70" i="1"/>
  <c r="K70" i="1" s="1"/>
  <c r="L70" i="1" s="1"/>
  <c r="E70" i="1"/>
  <c r="E63" i="1"/>
  <c r="G63" i="1"/>
  <c r="K63" i="1" s="1"/>
  <c r="L63" i="1" s="1"/>
  <c r="G22" i="1"/>
  <c r="K22" i="1" s="1"/>
  <c r="L22" i="1" s="1"/>
  <c r="E22" i="1"/>
  <c r="E40" i="1"/>
  <c r="G40" i="1"/>
  <c r="K40" i="1" s="1"/>
  <c r="L40" i="1" s="1"/>
  <c r="G76" i="1"/>
  <c r="K76" i="1" s="1"/>
  <c r="L76" i="1" s="1"/>
  <c r="E76" i="1"/>
  <c r="E47" i="1"/>
  <c r="G47" i="1"/>
  <c r="K47" i="1" s="1"/>
  <c r="L47" i="1" s="1"/>
  <c r="G69" i="1"/>
  <c r="K69" i="1" s="1"/>
  <c r="L69" i="1" s="1"/>
  <c r="E69" i="1"/>
  <c r="E80" i="1"/>
  <c r="G80" i="1"/>
  <c r="K80" i="1" s="1"/>
  <c r="L80" i="1" s="1"/>
  <c r="E71" i="1"/>
  <c r="G71" i="1"/>
  <c r="K71" i="1" s="1"/>
  <c r="L71" i="1" s="1"/>
  <c r="G77" i="1"/>
  <c r="K77" i="1" s="1"/>
  <c r="L77" i="1" s="1"/>
  <c r="E77" i="1"/>
  <c r="E95" i="1"/>
  <c r="G95" i="1"/>
  <c r="K95" i="1" s="1"/>
  <c r="L95" i="1" s="1"/>
  <c r="G21" i="1"/>
  <c r="K21" i="1" s="1"/>
  <c r="L21" i="1" s="1"/>
  <c r="E21" i="1"/>
  <c r="E31" i="1"/>
  <c r="G31" i="1"/>
  <c r="K31" i="1" s="1"/>
  <c r="L31" i="1" s="1"/>
  <c r="E87" i="1"/>
  <c r="G87" i="1"/>
  <c r="K87" i="1" s="1"/>
  <c r="L87" i="1" s="1"/>
  <c r="E65" i="1"/>
  <c r="G65" i="1"/>
  <c r="K65" i="1" s="1"/>
  <c r="L65" i="1" s="1"/>
  <c r="E56" i="1"/>
  <c r="G56" i="1"/>
  <c r="K56" i="1" s="1"/>
  <c r="L56" i="1" s="1"/>
  <c r="E97" i="1"/>
  <c r="G97" i="1"/>
  <c r="K97" i="1" s="1"/>
  <c r="L97" i="1" s="1"/>
  <c r="G60" i="1"/>
  <c r="K60" i="1" s="1"/>
  <c r="L60" i="1" s="1"/>
  <c r="E60" i="1"/>
  <c r="G37" i="1"/>
  <c r="K37" i="1" s="1"/>
  <c r="L37" i="1" s="1"/>
  <c r="E37" i="1"/>
  <c r="G14" i="1"/>
  <c r="K14" i="1" s="1"/>
  <c r="L14" i="1" s="1"/>
  <c r="E14" i="1"/>
  <c r="G78" i="1"/>
  <c r="K78" i="1" s="1"/>
  <c r="L78" i="1" s="1"/>
  <c r="E78" i="1"/>
  <c r="J11" i="1" l="1"/>
  <c r="AC13" i="1"/>
  <c r="Y14" i="1"/>
  <c r="AD12" i="1"/>
  <c r="AB12" i="1"/>
  <c r="J59" i="1"/>
  <c r="J21" i="1"/>
  <c r="J38" i="1"/>
  <c r="J99" i="1"/>
  <c r="J65" i="1"/>
  <c r="J95" i="1"/>
  <c r="J49" i="1"/>
  <c r="J48" i="1"/>
  <c r="J39" i="1"/>
  <c r="J93" i="1"/>
  <c r="J46" i="1"/>
  <c r="J37" i="1"/>
  <c r="J29" i="1"/>
  <c r="J54" i="1"/>
  <c r="J87" i="1"/>
  <c r="J96" i="1"/>
  <c r="J14" i="1"/>
  <c r="J13" i="1"/>
  <c r="J28" i="1"/>
  <c r="J47" i="1"/>
  <c r="J60" i="1"/>
  <c r="J77" i="1"/>
  <c r="J52" i="1"/>
  <c r="J85" i="1"/>
  <c r="J36" i="1"/>
  <c r="J84" i="1"/>
  <c r="J53" i="1"/>
  <c r="J86" i="1"/>
  <c r="J22" i="1"/>
  <c r="J30" i="1"/>
  <c r="J63" i="1"/>
  <c r="J23" i="1"/>
  <c r="J64" i="1"/>
  <c r="J97" i="1"/>
  <c r="J31" i="1"/>
  <c r="J71" i="1"/>
  <c r="J81" i="1"/>
  <c r="J73" i="1"/>
  <c r="J25" i="1"/>
  <c r="J88" i="1"/>
  <c r="J24" i="1"/>
  <c r="J16" i="1"/>
  <c r="J94" i="1"/>
  <c r="J45" i="1"/>
  <c r="J55" i="1"/>
  <c r="J72" i="1"/>
  <c r="J78" i="1"/>
  <c r="J76" i="1"/>
  <c r="J70" i="1"/>
  <c r="J92" i="1"/>
  <c r="J68" i="1"/>
  <c r="J44" i="1"/>
  <c r="J20" i="1"/>
  <c r="J12" i="1"/>
  <c r="J69" i="1"/>
  <c r="J62" i="1"/>
  <c r="J61" i="1"/>
  <c r="J57" i="1"/>
  <c r="J56" i="1"/>
  <c r="J80" i="1"/>
  <c r="J40" i="1"/>
  <c r="J32" i="1"/>
  <c r="J15" i="1"/>
  <c r="J41" i="1"/>
  <c r="J89" i="1"/>
  <c r="J33" i="1"/>
  <c r="J17" i="1"/>
  <c r="J79" i="1"/>
  <c r="AG12" i="1" l="1"/>
  <c r="AH12" i="1"/>
  <c r="AI12" i="1" s="1"/>
  <c r="AC14" i="1"/>
  <c r="Y15" i="1"/>
  <c r="AD13" i="1"/>
  <c r="AB13" i="1"/>
  <c r="AG13" i="1" l="1"/>
  <c r="AH13" i="1"/>
  <c r="AI13" i="1" s="1"/>
  <c r="AC15" i="1"/>
  <c r="Y16" i="1"/>
  <c r="AD14" i="1"/>
  <c r="AB14" i="1"/>
  <c r="AD15" i="1" l="1"/>
  <c r="AB15" i="1"/>
  <c r="AH14" i="1"/>
  <c r="AI14" i="1" s="1"/>
  <c r="AG14" i="1"/>
  <c r="Y17" i="1"/>
  <c r="AC16" i="1"/>
  <c r="AD16" i="1" l="1"/>
  <c r="AB16" i="1"/>
  <c r="Y18" i="1"/>
  <c r="AC17" i="1"/>
  <c r="AH15" i="1"/>
  <c r="AI15" i="1" s="1"/>
  <c r="AG15" i="1"/>
  <c r="AD17" i="1" l="1"/>
  <c r="AB17" i="1"/>
  <c r="Y19" i="1"/>
  <c r="AC18" i="1"/>
  <c r="AH16" i="1"/>
  <c r="AI16" i="1" s="1"/>
  <c r="AG16" i="1"/>
  <c r="AB18" i="1" l="1"/>
  <c r="AD18" i="1"/>
  <c r="AC19" i="1"/>
  <c r="Y20" i="1"/>
  <c r="AG17" i="1"/>
  <c r="AH17" i="1"/>
  <c r="AI17" i="1" s="1"/>
  <c r="AB19" i="1" l="1"/>
  <c r="AD19" i="1"/>
  <c r="AC20" i="1"/>
  <c r="Y21" i="1"/>
  <c r="AH18" i="1"/>
  <c r="AI18" i="1" s="1"/>
  <c r="AG18" i="1"/>
  <c r="AD20" i="1" l="1"/>
  <c r="AB20" i="1"/>
  <c r="AC21" i="1"/>
  <c r="Y22" i="1"/>
  <c r="AH19" i="1"/>
  <c r="AI19" i="1" s="1"/>
  <c r="AG19" i="1"/>
  <c r="AC22" i="1" l="1"/>
  <c r="Y23" i="1"/>
  <c r="AD21" i="1"/>
  <c r="AB21" i="1"/>
  <c r="AG20" i="1"/>
  <c r="AH20" i="1"/>
  <c r="AI20" i="1" s="1"/>
  <c r="AG21" i="1" l="1"/>
  <c r="AH21" i="1"/>
  <c r="AI21" i="1" s="1"/>
  <c r="AC23" i="1"/>
  <c r="Y24" i="1"/>
  <c r="AB22" i="1"/>
  <c r="AD22" i="1"/>
  <c r="AH22" i="1" l="1"/>
  <c r="AI22" i="1" s="1"/>
  <c r="AG22" i="1"/>
  <c r="AD23" i="1"/>
  <c r="AB23" i="1"/>
  <c r="Y25" i="1"/>
  <c r="AC24" i="1"/>
  <c r="Y26" i="1" l="1"/>
  <c r="AC25" i="1"/>
  <c r="AD24" i="1"/>
  <c r="AB24" i="1"/>
  <c r="AH23" i="1"/>
  <c r="AI23" i="1" s="1"/>
  <c r="AG23" i="1"/>
  <c r="AH24" i="1" l="1"/>
  <c r="AI24" i="1" s="1"/>
  <c r="AG24" i="1"/>
  <c r="AD25" i="1"/>
  <c r="AB25" i="1"/>
  <c r="Y27" i="1"/>
  <c r="AC26" i="1"/>
  <c r="AC27" i="1" l="1"/>
  <c r="Y28" i="1"/>
  <c r="AB26" i="1"/>
  <c r="AD26" i="1"/>
  <c r="AH25" i="1"/>
  <c r="AI25" i="1" s="1"/>
  <c r="AG25" i="1"/>
  <c r="AH26" i="1" l="1"/>
  <c r="AI26" i="1" s="1"/>
  <c r="AG26" i="1"/>
  <c r="Y29" i="1"/>
  <c r="AC28" i="1"/>
  <c r="AB27" i="1"/>
  <c r="AD27" i="1"/>
  <c r="AH27" i="1" l="1"/>
  <c r="AI27" i="1" s="1"/>
  <c r="AG27" i="1"/>
  <c r="AD28" i="1"/>
  <c r="AB28" i="1"/>
  <c r="AC29" i="1"/>
  <c r="Y30" i="1"/>
  <c r="AC30" i="1" l="1"/>
  <c r="Y31" i="1"/>
  <c r="AD29" i="1"/>
  <c r="AB29" i="1"/>
  <c r="AH28" i="1"/>
  <c r="AI28" i="1" s="1"/>
  <c r="AG28" i="1"/>
  <c r="AG29" i="1" l="1"/>
  <c r="AH29" i="1"/>
  <c r="AI29" i="1" s="1"/>
  <c r="AC31" i="1"/>
  <c r="Y32" i="1"/>
  <c r="AD30" i="1"/>
  <c r="AB30" i="1"/>
  <c r="AH30" i="1" l="1"/>
  <c r="AI30" i="1" s="1"/>
  <c r="AG30" i="1"/>
  <c r="AD31" i="1"/>
  <c r="AB31" i="1"/>
  <c r="Y33" i="1"/>
  <c r="AC32" i="1"/>
  <c r="Y34" i="1" l="1"/>
  <c r="AC33" i="1"/>
  <c r="AD32" i="1"/>
  <c r="AB32" i="1"/>
  <c r="AH31" i="1"/>
  <c r="AI31" i="1" s="1"/>
  <c r="AG31" i="1"/>
  <c r="AH32" i="1" l="1"/>
  <c r="AI32" i="1" s="1"/>
  <c r="AG32" i="1"/>
  <c r="AD33" i="1"/>
  <c r="AB33" i="1"/>
  <c r="Y35" i="1"/>
  <c r="AC34" i="1"/>
  <c r="AH33" i="1" l="1"/>
  <c r="AI33" i="1" s="1"/>
  <c r="AG33" i="1"/>
  <c r="AC35" i="1"/>
  <c r="Y36" i="1"/>
  <c r="AB34" i="1"/>
  <c r="AD34" i="1"/>
  <c r="Y37" i="1" l="1"/>
  <c r="AC36" i="1"/>
  <c r="AH34" i="1"/>
  <c r="AI34" i="1" s="1"/>
  <c r="AG34" i="1"/>
  <c r="AB35" i="1"/>
  <c r="AD35" i="1"/>
  <c r="AH35" i="1" l="1"/>
  <c r="AI35" i="1" s="1"/>
  <c r="AG35" i="1"/>
  <c r="AD36" i="1"/>
  <c r="AB36" i="1"/>
  <c r="AC37" i="1"/>
  <c r="Y38" i="1"/>
  <c r="AC38" i="1" l="1"/>
  <c r="Y39" i="1"/>
  <c r="AC39" i="1" s="1"/>
  <c r="AD37" i="1"/>
  <c r="AB37" i="1"/>
  <c r="AG36" i="1"/>
  <c r="AH36" i="1"/>
  <c r="AI36" i="1" s="1"/>
  <c r="AG37" i="1" l="1"/>
  <c r="AH37" i="1"/>
  <c r="AI37" i="1" s="1"/>
  <c r="AD39" i="1"/>
  <c r="AB39" i="1"/>
  <c r="AD38" i="1"/>
  <c r="AB38" i="1"/>
  <c r="AH39" i="1" l="1"/>
  <c r="AI39" i="1" s="1"/>
  <c r="AG39" i="1"/>
  <c r="AH38" i="1"/>
  <c r="AI38" i="1" s="1"/>
  <c r="AG38" i="1"/>
</calcChain>
</file>

<file path=xl/sharedStrings.xml><?xml version="1.0" encoding="utf-8"?>
<sst xmlns="http://schemas.openxmlformats.org/spreadsheetml/2006/main" count="64" uniqueCount="32">
  <si>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</si>
  <si>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</si>
  <si>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</si>
  <si>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</si>
  <si>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</si>
  <si>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</si>
  <si>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</si>
  <si>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</si>
  <si>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</si>
  <si>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</si>
  <si>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</si>
  <si>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</si>
  <si>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</si>
  <si>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Horse power</t>
  </si>
  <si>
    <t>KW</t>
  </si>
  <si>
    <t>Corrected Power</t>
  </si>
  <si>
    <t>Torque</t>
  </si>
  <si>
    <t>NM</t>
  </si>
  <si>
    <t>W</t>
  </si>
  <si>
    <t>BMEP</t>
  </si>
  <si>
    <t>SFC</t>
  </si>
  <si>
    <t>Overall Thermal Efficiency</t>
  </si>
  <si>
    <t>Stroke</t>
  </si>
  <si>
    <t>mm</t>
  </si>
  <si>
    <t>m</t>
  </si>
  <si>
    <t>kg/kwh</t>
  </si>
  <si>
    <t>KPA</t>
  </si>
  <si>
    <t xml:space="preserve">CV petrol </t>
  </si>
  <si>
    <t>kj/kg</t>
  </si>
  <si>
    <t>Calibration Arm</t>
  </si>
  <si>
    <t>PA</t>
  </si>
  <si>
    <t xml:space="preserve">Piston area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</si>
</sst>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1" applyAlignment="1">
      <alignment horizontal="center"/>
    </xf>
    <xf numFmtId="0" fontId="2" fillId="5" borderId="0" xfId="4" applyAlignment="1">
      <alignment horizontal="center"/>
    </xf>
    <xf numFmtId="2" fontId="2" fillId="3" borderId="2" xfId="2" applyNumberFormat="1" applyBorder="1" applyAlignment="1">
      <alignment horizontal="center"/>
    </xf>
    <xf numFmtId="2" fontId="2" fillId="4" borderId="2" xfId="3" applyNumberFormat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4" borderId="2" xfId="3" applyBorder="1" applyAlignment="1">
      <alignment horizontal="center"/>
    </xf>
    <xf numFmtId="2" fontId="2" fillId="3" borderId="3" xfId="2" applyNumberFormat="1" applyBorder="1" applyAlignment="1">
      <alignment horizontal="center"/>
    </xf>
    <xf numFmtId="2" fontId="2" fillId="4" borderId="3" xfId="3" applyNumberFormat="1" applyBorder="1" applyAlignment="1">
      <alignment horizontal="center"/>
    </xf>
    <xf numFmtId="0" fontId="2" fillId="5" borderId="2" xfId="4" applyBorder="1" applyAlignment="1">
      <alignment horizontal="center"/>
    </xf>
    <xf numFmtId="0" fontId="3" fillId="2" borderId="4" xfId="1" applyBorder="1" applyAlignment="1">
      <alignment horizontal="center"/>
    </xf>
    <xf numFmtId="0" fontId="2" fillId="5" borderId="3" xfId="4" applyBorder="1" applyAlignment="1">
      <alignment horizontal="center"/>
    </xf>
    <xf numFmtId="0" fontId="2" fillId="5" borderId="5" xfId="4" applyBorder="1" applyAlignment="1">
      <alignment horizontal="center"/>
    </xf>
    <xf numFmtId="2" fontId="2" fillId="4" borderId="6" xfId="3" applyNumberFormat="1" applyBorder="1" applyAlignment="1">
      <alignment horizontal="center"/>
    </xf>
    <xf numFmtId="0" fontId="2" fillId="4" borderId="6" xfId="3" applyBorder="1" applyAlignment="1">
      <alignment horizontal="center"/>
    </xf>
    <xf numFmtId="2" fontId="2" fillId="4" borderId="7" xfId="3" applyNumberFormat="1" applyBorder="1" applyAlignment="1">
      <alignment horizontal="center"/>
    </xf>
    <xf numFmtId="0" fontId="3" fillId="2" borderId="8" xfId="1" applyBorder="1" applyAlignment="1">
      <alignment horizontal="center"/>
    </xf>
    <xf numFmtId="0" fontId="2" fillId="5" borderId="8" xfId="4" applyBorder="1" applyAlignment="1">
      <alignment horizontal="center"/>
    </xf>
    <xf numFmtId="0" fontId="2" fillId="4" borderId="8" xfId="3" applyBorder="1" applyAlignment="1">
      <alignment horizontal="center"/>
    </xf>
    <xf numFmtId="9" fontId="2" fillId="4" borderId="8" xfId="3" applyNumberFormat="1" applyBorder="1" applyAlignment="1">
      <alignment horizontal="center"/>
    </xf>
  </cellXfs>
  <cellStyles count="5">
    <cellStyle name="20% - Accent1" xfId="2" builtinId="30"/>
    <cellStyle name="40% - Accent1" xfId="3" builtinId="31"/>
    <cellStyle name="40% - Accent3" xfId="4" builtinId="39"/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BsC'!$B$9:$B$99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BsC'!$I$9:$I$99</c:f>
              <c:numCache>
                <c:formatCode>General</c:formatCode>
                <c:ptCount val="91"/>
                <c:pt idx="0">
                  <c:v>0.34309400000000001</c:v>
                </c:pt>
                <c:pt idx="1">
                  <c:v>0.33850000000000002</c:v>
                </c:pt>
                <c:pt idx="2">
                  <c:v>0.33050299999999999</c:v>
                </c:pt>
                <c:pt idx="3">
                  <c:v>0.320442</c:v>
                </c:pt>
                <c:pt idx="4">
                  <c:v>0.31103399999999998</c:v>
                </c:pt>
                <c:pt idx="5">
                  <c:v>0.30277500000000002</c:v>
                </c:pt>
                <c:pt idx="6">
                  <c:v>0.29324899999999998</c:v>
                </c:pt>
                <c:pt idx="7">
                  <c:v>0.28444599999999998</c:v>
                </c:pt>
                <c:pt idx="8">
                  <c:v>0.27787299999999998</c:v>
                </c:pt>
                <c:pt idx="9">
                  <c:v>0.27254</c:v>
                </c:pt>
                <c:pt idx="10">
                  <c:v>0.26945799999999998</c:v>
                </c:pt>
                <c:pt idx="11">
                  <c:v>0.26771299999999998</c:v>
                </c:pt>
                <c:pt idx="12">
                  <c:v>0.266098</c:v>
                </c:pt>
                <c:pt idx="13">
                  <c:v>0.26482</c:v>
                </c:pt>
                <c:pt idx="14">
                  <c:v>0.263822</c:v>
                </c:pt>
                <c:pt idx="15">
                  <c:v>0.26394099999999998</c:v>
                </c:pt>
                <c:pt idx="16">
                  <c:v>0.26528800000000002</c:v>
                </c:pt>
                <c:pt idx="17">
                  <c:v>0.26649699999999998</c:v>
                </c:pt>
                <c:pt idx="18">
                  <c:v>0.266957</c:v>
                </c:pt>
                <c:pt idx="19">
                  <c:v>0.26680199999999998</c:v>
                </c:pt>
                <c:pt idx="20">
                  <c:v>0.26644600000000002</c:v>
                </c:pt>
                <c:pt idx="21">
                  <c:v>0.26540799999999998</c:v>
                </c:pt>
                <c:pt idx="22">
                  <c:v>0.26427800000000001</c:v>
                </c:pt>
                <c:pt idx="23">
                  <c:v>0.26333600000000001</c:v>
                </c:pt>
                <c:pt idx="24">
                  <c:v>0.26271899999999998</c:v>
                </c:pt>
                <c:pt idx="25">
                  <c:v>0.26234000000000002</c:v>
                </c:pt>
                <c:pt idx="26">
                  <c:v>0.26248300000000002</c:v>
                </c:pt>
                <c:pt idx="27">
                  <c:v>0.26316600000000001</c:v>
                </c:pt>
                <c:pt idx="28">
                  <c:v>0.26384099999999999</c:v>
                </c:pt>
                <c:pt idx="29">
                  <c:v>0.26431100000000002</c:v>
                </c:pt>
                <c:pt idx="30">
                  <c:v>0.26518700000000001</c:v>
                </c:pt>
                <c:pt idx="31">
                  <c:v>0.26629799999999998</c:v>
                </c:pt>
                <c:pt idx="32">
                  <c:v>0.26791399999999999</c:v>
                </c:pt>
                <c:pt idx="33">
                  <c:v>0.26945799999999998</c:v>
                </c:pt>
                <c:pt idx="34">
                  <c:v>0.27109499999999997</c:v>
                </c:pt>
                <c:pt idx="35">
                  <c:v>0.27273599999999998</c:v>
                </c:pt>
                <c:pt idx="36">
                  <c:v>0.27403499999999997</c:v>
                </c:pt>
                <c:pt idx="37">
                  <c:v>0.275839</c:v>
                </c:pt>
                <c:pt idx="38">
                  <c:v>0.27851900000000002</c:v>
                </c:pt>
                <c:pt idx="39">
                  <c:v>0.28164899999999998</c:v>
                </c:pt>
                <c:pt idx="40">
                  <c:v>0.285103</c:v>
                </c:pt>
                <c:pt idx="41">
                  <c:v>0.28850599999999998</c:v>
                </c:pt>
                <c:pt idx="42">
                  <c:v>0.29098600000000002</c:v>
                </c:pt>
                <c:pt idx="43">
                  <c:v>0.29297400000000001</c:v>
                </c:pt>
                <c:pt idx="44">
                  <c:v>0.29386499999999999</c:v>
                </c:pt>
                <c:pt idx="45">
                  <c:v>0.29428300000000002</c:v>
                </c:pt>
                <c:pt idx="46">
                  <c:v>0.29389599999999999</c:v>
                </c:pt>
                <c:pt idx="47">
                  <c:v>0.29346</c:v>
                </c:pt>
                <c:pt idx="48">
                  <c:v>0.293352</c:v>
                </c:pt>
                <c:pt idx="49">
                  <c:v>0.29325499999999999</c:v>
                </c:pt>
                <c:pt idx="50">
                  <c:v>0.29400799999999999</c:v>
                </c:pt>
                <c:pt idx="51">
                  <c:v>0.294983</c:v>
                </c:pt>
                <c:pt idx="52">
                  <c:v>0.29691499999999998</c:v>
                </c:pt>
                <c:pt idx="53">
                  <c:v>0.29831200000000002</c:v>
                </c:pt>
                <c:pt idx="54">
                  <c:v>0.29980299999999999</c:v>
                </c:pt>
                <c:pt idx="55">
                  <c:v>0.30066300000000001</c:v>
                </c:pt>
                <c:pt idx="56">
                  <c:v>0.30196800000000001</c:v>
                </c:pt>
                <c:pt idx="57">
                  <c:v>0.30370200000000003</c:v>
                </c:pt>
                <c:pt idx="58">
                  <c:v>0.30551200000000001</c:v>
                </c:pt>
                <c:pt idx="59">
                  <c:v>0.30795299999999998</c:v>
                </c:pt>
                <c:pt idx="60">
                  <c:v>0.31002999999999997</c:v>
                </c:pt>
                <c:pt idx="61">
                  <c:v>0.31203399999999998</c:v>
                </c:pt>
                <c:pt idx="62">
                  <c:v>0.31390600000000002</c:v>
                </c:pt>
                <c:pt idx="63">
                  <c:v>0.31571900000000003</c:v>
                </c:pt>
                <c:pt idx="64">
                  <c:v>0.31711400000000001</c:v>
                </c:pt>
                <c:pt idx="65">
                  <c:v>0.31852799999999998</c:v>
                </c:pt>
                <c:pt idx="66">
                  <c:v>0.32003999999999999</c:v>
                </c:pt>
                <c:pt idx="67">
                  <c:v>0.32113399999999998</c:v>
                </c:pt>
                <c:pt idx="68">
                  <c:v>0.32172699999999999</c:v>
                </c:pt>
                <c:pt idx="69">
                  <c:v>0.32196900000000001</c:v>
                </c:pt>
                <c:pt idx="70">
                  <c:v>0.32278400000000002</c:v>
                </c:pt>
                <c:pt idx="71">
                  <c:v>0.32358700000000001</c:v>
                </c:pt>
                <c:pt idx="72">
                  <c:v>0.32464500000000002</c:v>
                </c:pt>
                <c:pt idx="73">
                  <c:v>0.32588499999999998</c:v>
                </c:pt>
                <c:pt idx="74">
                  <c:v>0.32738400000000001</c:v>
                </c:pt>
                <c:pt idx="75">
                  <c:v>0.32957399999999998</c:v>
                </c:pt>
                <c:pt idx="76">
                  <c:v>0.331789</c:v>
                </c:pt>
                <c:pt idx="77">
                  <c:v>0.33433499999999999</c:v>
                </c:pt>
                <c:pt idx="78">
                  <c:v>0.33696399999999999</c:v>
                </c:pt>
                <c:pt idx="79">
                  <c:v>0.339366</c:v>
                </c:pt>
                <c:pt idx="80">
                  <c:v>0.34175499999999998</c:v>
                </c:pt>
                <c:pt idx="81">
                  <c:v>0.34451599999999999</c:v>
                </c:pt>
                <c:pt idx="82">
                  <c:v>0.34734300000000001</c:v>
                </c:pt>
                <c:pt idx="83">
                  <c:v>0.35031699999999999</c:v>
                </c:pt>
                <c:pt idx="84">
                  <c:v>0.35311999999999999</c:v>
                </c:pt>
                <c:pt idx="85">
                  <c:v>0.35557</c:v>
                </c:pt>
                <c:pt idx="86">
                  <c:v>0.35821799999999998</c:v>
                </c:pt>
                <c:pt idx="87">
                  <c:v>0.36101299999999997</c:v>
                </c:pt>
                <c:pt idx="88">
                  <c:v>0.36480499999999999</c:v>
                </c:pt>
                <c:pt idx="89">
                  <c:v>0.368174</c:v>
                </c:pt>
                <c:pt idx="90">
                  <c:v>0.370699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2E-4AB1-BE31-6945765C5F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1149743"/>
        <c:axId val="1878668607"/>
      </c:scatterChart>
      <c:valAx>
        <c:axId val="1681149743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8668607"/>
        <c:crosses val="autoZero"/>
        <c:crossBetween val="midCat"/>
      </c:valAx>
      <c:valAx>
        <c:axId val="1878668607"/>
        <c:scaling>
          <c:orientation val="minMax"/>
          <c:max val="0.38000000000000006"/>
          <c:min val="0.2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11497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Torque against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BsC'!$B$9:$B$99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BsC'!$H$9:$H$99</c:f>
              <c:numCache>
                <c:formatCode>General</c:formatCode>
                <c:ptCount val="91"/>
                <c:pt idx="0">
                  <c:v>84.496200000000002</c:v>
                </c:pt>
                <c:pt idx="1">
                  <c:v>84.779600000000002</c:v>
                </c:pt>
                <c:pt idx="2">
                  <c:v>85.317300000000003</c:v>
                </c:pt>
                <c:pt idx="3">
                  <c:v>86.049800000000005</c:v>
                </c:pt>
                <c:pt idx="4">
                  <c:v>87.059200000000004</c:v>
                </c:pt>
                <c:pt idx="5">
                  <c:v>88.266300000000001</c:v>
                </c:pt>
                <c:pt idx="6">
                  <c:v>89.6233</c:v>
                </c:pt>
                <c:pt idx="7">
                  <c:v>91.061800000000005</c:v>
                </c:pt>
                <c:pt idx="8">
                  <c:v>92.463099999999997</c:v>
                </c:pt>
                <c:pt idx="9">
                  <c:v>93.663399999999996</c:v>
                </c:pt>
                <c:pt idx="10">
                  <c:v>94.653099999999995</c:v>
                </c:pt>
                <c:pt idx="11">
                  <c:v>95.434600000000003</c:v>
                </c:pt>
                <c:pt idx="12">
                  <c:v>96.041700000000006</c:v>
                </c:pt>
                <c:pt idx="13">
                  <c:v>96.487799999999993</c:v>
                </c:pt>
                <c:pt idx="14">
                  <c:v>96.826300000000003</c:v>
                </c:pt>
                <c:pt idx="15">
                  <c:v>97.172600000000003</c:v>
                </c:pt>
                <c:pt idx="16">
                  <c:v>97.574600000000004</c:v>
                </c:pt>
                <c:pt idx="17">
                  <c:v>97.982100000000003</c:v>
                </c:pt>
                <c:pt idx="18">
                  <c:v>98.427599999999998</c:v>
                </c:pt>
                <c:pt idx="19">
                  <c:v>98.977500000000006</c:v>
                </c:pt>
                <c:pt idx="20">
                  <c:v>99.610299999999995</c:v>
                </c:pt>
                <c:pt idx="21">
                  <c:v>100.232</c:v>
                </c:pt>
                <c:pt idx="22">
                  <c:v>100.858</c:v>
                </c:pt>
                <c:pt idx="23">
                  <c:v>101.449</c:v>
                </c:pt>
                <c:pt idx="24">
                  <c:v>101.94499999999999</c:v>
                </c:pt>
                <c:pt idx="25">
                  <c:v>102.404</c:v>
                </c:pt>
                <c:pt idx="26">
                  <c:v>102.755</c:v>
                </c:pt>
                <c:pt idx="27">
                  <c:v>102.95399999999999</c:v>
                </c:pt>
                <c:pt idx="28">
                  <c:v>103.01900000000001</c:v>
                </c:pt>
                <c:pt idx="29">
                  <c:v>102.995</c:v>
                </c:pt>
                <c:pt idx="30">
                  <c:v>102.90600000000001</c:v>
                </c:pt>
                <c:pt idx="31">
                  <c:v>102.753</c:v>
                </c:pt>
                <c:pt idx="32">
                  <c:v>102.539</c:v>
                </c:pt>
                <c:pt idx="33">
                  <c:v>102.223</c:v>
                </c:pt>
                <c:pt idx="34">
                  <c:v>101.791</c:v>
                </c:pt>
                <c:pt idx="35">
                  <c:v>101.32899999999999</c:v>
                </c:pt>
                <c:pt idx="36">
                  <c:v>100.929</c:v>
                </c:pt>
                <c:pt idx="37">
                  <c:v>100.536</c:v>
                </c:pt>
                <c:pt idx="38">
                  <c:v>100.111</c:v>
                </c:pt>
                <c:pt idx="39">
                  <c:v>99.729200000000006</c:v>
                </c:pt>
                <c:pt idx="40">
                  <c:v>99.4375</c:v>
                </c:pt>
                <c:pt idx="41">
                  <c:v>99.1858</c:v>
                </c:pt>
                <c:pt idx="42">
                  <c:v>99.034499999999994</c:v>
                </c:pt>
                <c:pt idx="43">
                  <c:v>98.943100000000001</c:v>
                </c:pt>
                <c:pt idx="44">
                  <c:v>98.946600000000004</c:v>
                </c:pt>
                <c:pt idx="45">
                  <c:v>99.101299999999995</c:v>
                </c:pt>
                <c:pt idx="46">
                  <c:v>99.395399999999995</c:v>
                </c:pt>
                <c:pt idx="47">
                  <c:v>99.734999999999999</c:v>
                </c:pt>
                <c:pt idx="48">
                  <c:v>100.09099999999999</c:v>
                </c:pt>
                <c:pt idx="49">
                  <c:v>100.396</c:v>
                </c:pt>
                <c:pt idx="50">
                  <c:v>100.611</c:v>
                </c:pt>
                <c:pt idx="51">
                  <c:v>100.806</c:v>
                </c:pt>
                <c:pt idx="52">
                  <c:v>100.863</c:v>
                </c:pt>
                <c:pt idx="53">
                  <c:v>100.827</c:v>
                </c:pt>
                <c:pt idx="54">
                  <c:v>100.71</c:v>
                </c:pt>
                <c:pt idx="55">
                  <c:v>100.515</c:v>
                </c:pt>
                <c:pt idx="56">
                  <c:v>100.2</c:v>
                </c:pt>
                <c:pt idx="57">
                  <c:v>99.736000000000004</c:v>
                </c:pt>
                <c:pt idx="58">
                  <c:v>99.182500000000005</c:v>
                </c:pt>
                <c:pt idx="59">
                  <c:v>98.503600000000006</c:v>
                </c:pt>
                <c:pt idx="60">
                  <c:v>97.729799999999997</c:v>
                </c:pt>
                <c:pt idx="61">
                  <c:v>96.911699999999996</c:v>
                </c:pt>
                <c:pt idx="62">
                  <c:v>96.107299999999995</c:v>
                </c:pt>
                <c:pt idx="63">
                  <c:v>95.383099999999999</c:v>
                </c:pt>
                <c:pt idx="64">
                  <c:v>94.751000000000005</c:v>
                </c:pt>
                <c:pt idx="65">
                  <c:v>94.1661</c:v>
                </c:pt>
                <c:pt idx="66">
                  <c:v>93.667599999999993</c:v>
                </c:pt>
                <c:pt idx="67">
                  <c:v>93.262600000000006</c:v>
                </c:pt>
                <c:pt idx="68">
                  <c:v>92.924499999999995</c:v>
                </c:pt>
                <c:pt idx="69">
                  <c:v>92.594700000000003</c:v>
                </c:pt>
                <c:pt idx="70">
                  <c:v>92.160499999999999</c:v>
                </c:pt>
                <c:pt idx="71">
                  <c:v>91.653800000000004</c:v>
                </c:pt>
                <c:pt idx="72">
                  <c:v>90.99</c:v>
                </c:pt>
                <c:pt idx="73">
                  <c:v>90.183300000000003</c:v>
                </c:pt>
                <c:pt idx="74">
                  <c:v>89.265199999999993</c:v>
                </c:pt>
                <c:pt idx="75">
                  <c:v>88.227599999999995</c:v>
                </c:pt>
                <c:pt idx="76">
                  <c:v>87.080799999999996</c:v>
                </c:pt>
                <c:pt idx="77">
                  <c:v>85.862099999999998</c:v>
                </c:pt>
                <c:pt idx="78">
                  <c:v>84.646100000000004</c:v>
                </c:pt>
                <c:pt idx="79">
                  <c:v>83.458299999999994</c:v>
                </c:pt>
                <c:pt idx="80">
                  <c:v>82.263999999999996</c:v>
                </c:pt>
                <c:pt idx="81">
                  <c:v>81.012200000000007</c:v>
                </c:pt>
                <c:pt idx="82">
                  <c:v>79.758600000000001</c:v>
                </c:pt>
                <c:pt idx="83">
                  <c:v>78.546099999999996</c:v>
                </c:pt>
                <c:pt idx="84">
                  <c:v>77.428299999999993</c:v>
                </c:pt>
                <c:pt idx="85">
                  <c:v>76.334500000000006</c:v>
                </c:pt>
                <c:pt idx="86">
                  <c:v>75.343999999999994</c:v>
                </c:pt>
                <c:pt idx="87">
                  <c:v>74.477699999999999</c:v>
                </c:pt>
                <c:pt idx="88">
                  <c:v>73.764200000000002</c:v>
                </c:pt>
                <c:pt idx="89">
                  <c:v>73.221400000000003</c:v>
                </c:pt>
                <c:pt idx="90">
                  <c:v>72.859399999999994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A0-43C8-BB1B-3F7E2F9D23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836703"/>
        <c:axId val="235461743"/>
      </c:scatterChart>
      <c:valAx>
        <c:axId val="235836703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461743"/>
        <c:crosses val="autoZero"/>
        <c:crossBetween val="midCat"/>
      </c:valAx>
      <c:valAx>
        <c:axId val="235461743"/>
        <c:scaling>
          <c:orientation val="minMax"/>
          <c:max val="104"/>
          <c:min val="7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8367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Break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BsC'!$B$9:$B$99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BsC'!$F$9:$F$99</c:f>
              <c:numCache>
                <c:formatCode>General</c:formatCode>
                <c:ptCount val="91"/>
                <c:pt idx="0">
                  <c:v>8.8486961985548227</c:v>
                </c:pt>
                <c:pt idx="1">
                  <c:v>9.3222934338674204</c:v>
                </c:pt>
                <c:pt idx="2">
                  <c:v>9.8281526861451454</c:v>
                </c:pt>
                <c:pt idx="3">
                  <c:v>10.363102942716516</c:v>
                </c:pt>
                <c:pt idx="4">
                  <c:v>10.940521520578072</c:v>
                </c:pt>
                <c:pt idx="5">
                  <c:v>11.554390512095507</c:v>
                </c:pt>
                <c:pt idx="6">
                  <c:v>12.201307990365482</c:v>
                </c:pt>
                <c:pt idx="7">
                  <c:v>12.873958529688974</c:v>
                </c:pt>
                <c:pt idx="8">
                  <c:v>13.556219499424023</c:v>
                </c:pt>
                <c:pt idx="9">
                  <c:v>14.222633783642266</c:v>
                </c:pt>
                <c:pt idx="10">
                  <c:v>14.868535972353126</c:v>
                </c:pt>
                <c:pt idx="11">
                  <c:v>15.491007435333543</c:v>
                </c:pt>
                <c:pt idx="12">
                  <c:v>16.092441093308199</c:v>
                </c:pt>
                <c:pt idx="13">
                  <c:v>16.672412818096134</c:v>
                </c:pt>
                <c:pt idx="14">
                  <c:v>17.237900303696723</c:v>
                </c:pt>
                <c:pt idx="15">
                  <c:v>17.808362132160436</c:v>
                </c:pt>
                <c:pt idx="16">
                  <c:v>18.392950047125353</c:v>
                </c:pt>
                <c:pt idx="17">
                  <c:v>18.982813383600377</c:v>
                </c:pt>
                <c:pt idx="18">
                  <c:v>19.584505183788878</c:v>
                </c:pt>
                <c:pt idx="19">
                  <c:v>20.21218190386428</c:v>
                </c:pt>
                <c:pt idx="20">
                  <c:v>20.862980416797569</c:v>
                </c:pt>
                <c:pt idx="21">
                  <c:v>21.518022829615667</c:v>
                </c:pt>
                <c:pt idx="22">
                  <c:v>22.180521520578072</c:v>
                </c:pt>
                <c:pt idx="23">
                  <c:v>22.841695465493771</c:v>
                </c:pt>
                <c:pt idx="24">
                  <c:v>23.48717143156351</c:v>
                </c:pt>
                <c:pt idx="25">
                  <c:v>24.129123468426013</c:v>
                </c:pt>
                <c:pt idx="26">
                  <c:v>24.749869096240445</c:v>
                </c:pt>
                <c:pt idx="27">
                  <c:v>25.336883443292489</c:v>
                </c:pt>
                <c:pt idx="28">
                  <c:v>25.892302858938109</c:v>
                </c:pt>
                <c:pt idx="29">
                  <c:v>26.425568122316474</c:v>
                </c:pt>
                <c:pt idx="30">
                  <c:v>26.941564561734214</c:v>
                </c:pt>
                <c:pt idx="31">
                  <c:v>27.439538171536284</c:v>
                </c:pt>
                <c:pt idx="32">
                  <c:v>27.919300450308935</c:v>
                </c:pt>
                <c:pt idx="33">
                  <c:v>28.368515027751599</c:v>
                </c:pt>
                <c:pt idx="34">
                  <c:v>28.781621112158341</c:v>
                </c:pt>
                <c:pt idx="35">
                  <c:v>29.181563514504138</c:v>
                </c:pt>
                <c:pt idx="36">
                  <c:v>29.594847628023878</c:v>
                </c:pt>
                <c:pt idx="37">
                  <c:v>30.006032045240335</c:v>
                </c:pt>
                <c:pt idx="38">
                  <c:v>30.40338255314693</c:v>
                </c:pt>
                <c:pt idx="39">
                  <c:v>30.809628233322861</c:v>
                </c:pt>
                <c:pt idx="40">
                  <c:v>31.240182218033301</c:v>
                </c:pt>
                <c:pt idx="41">
                  <c:v>31.680457639543409</c:v>
                </c:pt>
                <c:pt idx="42">
                  <c:v>32.150691171850454</c:v>
                </c:pt>
                <c:pt idx="43">
                  <c:v>32.639099905749298</c:v>
                </c:pt>
                <c:pt idx="44">
                  <c:v>33.158353754319826</c:v>
                </c:pt>
                <c:pt idx="45">
                  <c:v>33.729105141899673</c:v>
                </c:pt>
                <c:pt idx="46">
                  <c:v>34.349651272384541</c:v>
                </c:pt>
                <c:pt idx="47">
                  <c:v>34.989239710964497</c:v>
                </c:pt>
                <c:pt idx="48">
                  <c:v>35.63822389779034</c:v>
                </c:pt>
                <c:pt idx="49">
                  <c:v>36.272510210493245</c:v>
                </c:pt>
                <c:pt idx="50">
                  <c:v>36.87700282752121</c:v>
                </c:pt>
                <c:pt idx="51">
                  <c:v>37.476311655670749</c:v>
                </c:pt>
                <c:pt idx="52">
                  <c:v>38.025636192271442</c:v>
                </c:pt>
                <c:pt idx="53">
                  <c:v>38.540009425070686</c:v>
                </c:pt>
                <c:pt idx="54">
                  <c:v>39.022620169651269</c:v>
                </c:pt>
                <c:pt idx="55">
                  <c:v>39.473374175306311</c:v>
                </c:pt>
                <c:pt idx="56">
                  <c:v>39.874332390826261</c:v>
                </c:pt>
                <c:pt idx="57">
                  <c:v>40.211917478269982</c:v>
                </c:pt>
                <c:pt idx="58">
                  <c:v>40.508089852340561</c:v>
                </c:pt>
                <c:pt idx="59">
                  <c:v>40.74659336056132</c:v>
                </c:pt>
                <c:pt idx="60">
                  <c:v>40.938234370091109</c:v>
                </c:pt>
                <c:pt idx="61">
                  <c:v>41.102983034872764</c:v>
                </c:pt>
                <c:pt idx="62">
                  <c:v>41.265046601738398</c:v>
                </c:pt>
                <c:pt idx="63">
                  <c:v>41.453541208503509</c:v>
                </c:pt>
                <c:pt idx="64">
                  <c:v>41.674960728872136</c:v>
                </c:pt>
                <c:pt idx="65">
                  <c:v>41.910768143261073</c:v>
                </c:pt>
                <c:pt idx="66">
                  <c:v>42.179357000733063</c:v>
                </c:pt>
                <c:pt idx="67">
                  <c:v>42.485318881558285</c:v>
                </c:pt>
                <c:pt idx="68">
                  <c:v>42.8178657451042</c:v>
                </c:pt>
                <c:pt idx="69">
                  <c:v>43.150739868049016</c:v>
                </c:pt>
                <c:pt idx="70">
                  <c:v>43.43096135721018</c:v>
                </c:pt>
                <c:pt idx="71">
                  <c:v>43.672090271232591</c:v>
                </c:pt>
                <c:pt idx="72">
                  <c:v>43.832233741753065</c:v>
                </c:pt>
                <c:pt idx="73">
                  <c:v>43.915838831291239</c:v>
                </c:pt>
                <c:pt idx="74">
                  <c:v>43.936165043460043</c:v>
                </c:pt>
                <c:pt idx="75">
                  <c:v>43.887433239082625</c:v>
                </c:pt>
                <c:pt idx="76">
                  <c:v>43.772943763744891</c:v>
                </c:pt>
                <c:pt idx="77">
                  <c:v>43.609926170279607</c:v>
                </c:pt>
                <c:pt idx="78">
                  <c:v>43.4355314692638</c:v>
                </c:pt>
                <c:pt idx="79">
                  <c:v>43.263020735155507</c:v>
                </c:pt>
                <c:pt idx="80">
                  <c:v>43.07466750445073</c:v>
                </c:pt>
                <c:pt idx="81">
                  <c:v>42.843398261598075</c:v>
                </c:pt>
                <c:pt idx="82">
                  <c:v>42.598058435438261</c:v>
                </c:pt>
                <c:pt idx="83">
                  <c:v>42.361756728453237</c:v>
                </c:pt>
                <c:pt idx="84">
                  <c:v>42.164327154675881</c:v>
                </c:pt>
                <c:pt idx="85">
                  <c:v>41.968386742067239</c:v>
                </c:pt>
                <c:pt idx="86">
                  <c:v>41.818326526337835</c:v>
                </c:pt>
                <c:pt idx="87">
                  <c:v>41.727478793590954</c:v>
                </c:pt>
                <c:pt idx="88">
                  <c:v>41.71396795475966</c:v>
                </c:pt>
                <c:pt idx="89">
                  <c:v>41.790410514189965</c:v>
                </c:pt>
                <c:pt idx="90">
                  <c:v>41.965305267567281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F81-476A-85EB-6F6773F51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112351"/>
        <c:axId val="235490511"/>
      </c:scatterChart>
      <c:valAx>
        <c:axId val="86112351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490511"/>
        <c:crosses val="autoZero"/>
        <c:crossBetween val="midCat"/>
      </c:valAx>
      <c:valAx>
        <c:axId val="235490511"/>
        <c:scaling>
          <c:orientation val="minMax"/>
          <c:max val="45"/>
          <c:min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Break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112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246651</xdr:colOff>
      <xdr:row>7</xdr:row>
      <xdr:rowOff>57508</xdr:rowOff>
    </xdr:from>
    <xdr:to>
      <xdr:col>19</xdr:col>
      <xdr:colOff>284751</xdr:colOff>
      <xdr:row>22</xdr:row>
      <xdr:rowOff>86083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14A0731-FB34-62E4-BFEB-4545384C52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333618</xdr:colOff>
      <xdr:row>23</xdr:row>
      <xdr:rowOff>12252</xdr:rowOff>
    </xdr:from>
    <xdr:to>
      <xdr:col>19</xdr:col>
      <xdr:colOff>364820</xdr:colOff>
      <xdr:row>38</xdr:row>
      <xdr:rowOff>45756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5D2A9E5-AAA2-A003-96F4-8F429B13D6A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318299</xdr:colOff>
      <xdr:row>38</xdr:row>
      <xdr:rowOff>145354</xdr:rowOff>
    </xdr:from>
    <xdr:to>
      <xdr:col>19</xdr:col>
      <xdr:colOff>349501</xdr:colOff>
      <xdr:row>53</xdr:row>
      <xdr:rowOff>178856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EB3082B-7DF3-4E04-BFFB-80A1A3F1B9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99"/>
  <sheetViews>
    <sheetView tabSelected="1" zoomScale="93" zoomScaleNormal="93" workbookViewId="0">
      <selection activeCell="G4" sqref="G4"/>
    </sheetView>
  </sheetViews>
  <sheetFormatPr defaultRowHeight="14.25" x14ac:dyDescent="0.45"/>
  <cols>
    <col min="1" max="1" width="9.1328125" style="1"/>
    <col min="2" max="2" width="13.3984375" style="1" customWidth="1"/>
    <col min="3" max="3" width="14.59765625" customWidth="1"/>
    <col min="4" max="5" width="10.59765625" style="1" customWidth="1"/>
    <col min="6" max="6" width="11.9296875" customWidth="1"/>
    <col min="7" max="7" width="14.86328125" customWidth="1"/>
    <col min="8" max="9" width="9.1328125" style="1"/>
    <col min="10" max="10" width="21.6640625" style="1" customWidth="1"/>
    <col min="11" max="11" width="12.73046875" customWidth="1"/>
    <col min="24" max="24" width="10.59765625" customWidth="1"/>
    <col min="25" max="25" width="11.9296875" customWidth="1"/>
    <col min="26" max="26" width="12.59765625" customWidth="1"/>
    <col min="28" max="28" width="11.59765625" customWidth="1"/>
    <col min="29" max="29" width="12.19921875" customWidth="1"/>
    <col min="30" max="30" width="15.19921875" customWidth="1"/>
    <col min="32" max="32" width="9.33203125" bestFit="1" customWidth="1"/>
    <col min="33" max="33" width="23.53125" customWidth="1"/>
    <col min="34" max="34" width="12.33203125" bestFit="1" customWidth="1"/>
  </cols>
  <sheetData>
    <row r="1" spans="1:35" x14ac:dyDescent="0.45">
      <c r="A1"/>
      <c r="B1"/>
      <c r="D1" s="18" t="s">
        <v>27</v>
      </c>
      <c r="E1" s="18" t="s">
        <v>1</v>
      </c>
      <c r="F1" s="18" t="s">
        <v>22</v>
      </c>
      <c r="G1" s="18" t="s">
        <v>31</v>
      </c>
      <c r="H1" s="18" t="s">
        <v>0</v>
      </c>
      <c r="I1" s="18" t="s">
        <v>1</v>
      </c>
      <c r="J1" s="18" t="s">
        <v>2</v>
      </c>
      <c r="K1" s="18" t="s">
        <v>29</v>
      </c>
    </row>
    <row r="2" spans="1:35" x14ac:dyDescent="0.45">
      <c r="B2" s="2"/>
      <c r="C2" s="2"/>
      <c r="D2" s="19" t="s">
        <v>28</v>
      </c>
      <c r="E2" s="19" t="s">
        <v>4</v>
      </c>
      <c r="F2" s="19" t="s">
        <v>24</v>
      </c>
      <c r="G2" s="19" t="s">
        <v>23</v>
      </c>
      <c r="H2" s="19" t="s">
        <v>3</v>
      </c>
      <c r="I2" s="19" t="s">
        <v>4</v>
      </c>
      <c r="J2" s="19" t="s">
        <v>5</v>
      </c>
      <c r="K2" s="19" t="s">
        <v>23</v>
      </c>
      <c r="L2" s="2"/>
    </row>
    <row r="3" spans="1:35" x14ac:dyDescent="0.45">
      <c r="C3" s="1"/>
      <c r="D3" s="20">
        <v>45800</v>
      </c>
      <c r="E3" s="21">
        <v>0.46</v>
      </c>
      <c r="F3" s="20">
        <v>0.09</v>
      </c>
      <c r="G3" s="20">
        <v>4.4143300000000002E-3</v>
      </c>
      <c r="H3" s="20">
        <v>1018.9</v>
      </c>
      <c r="I3" s="20">
        <v>46</v>
      </c>
      <c r="J3" s="20">
        <v>27</v>
      </c>
      <c r="K3" s="20">
        <v>815.77599999999995</v>
      </c>
    </row>
    <row r="4" spans="1:35" x14ac:dyDescent="0.45">
      <c r="C4" s="1"/>
    </row>
    <row r="5" spans="1:35" x14ac:dyDescent="0.45">
      <c r="C5" s="1"/>
    </row>
    <row r="6" spans="1:35" ht="14.65" thickBot="1" x14ac:dyDescent="0.5">
      <c r="C6" s="1"/>
    </row>
    <row r="7" spans="1:35" ht="15" thickTop="1" thickBot="1" x14ac:dyDescent="0.5">
      <c r="A7" s="3" t="s">
        <v>6</v>
      </c>
      <c r="B7" s="3" t="s">
        <v>7</v>
      </c>
      <c r="C7" s="3" t="s">
        <v>8</v>
      </c>
      <c r="D7" s="3" t="s">
        <v>9</v>
      </c>
      <c r="E7" s="3" t="s">
        <v>13</v>
      </c>
      <c r="F7" s="3" t="s">
        <v>13</v>
      </c>
      <c r="G7" s="3" t="s">
        <v>15</v>
      </c>
      <c r="H7" s="3" t="s">
        <v>16</v>
      </c>
      <c r="I7" s="3" t="s">
        <v>20</v>
      </c>
      <c r="J7" s="3" t="s">
        <v>21</v>
      </c>
      <c r="K7" s="3" t="s">
        <v>19</v>
      </c>
      <c r="L7" s="3" t="s">
        <v>19</v>
      </c>
    </row>
    <row r="8" spans="1:35" ht="15" thickTop="1" thickBot="1" x14ac:dyDescent="0.5">
      <c r="A8" s="4" t="s">
        <v>10</v>
      </c>
      <c r="B8" s="4" t="s">
        <v>11</v>
      </c>
      <c r="C8" s="4" t="s">
        <v>12</v>
      </c>
      <c r="D8" s="4" t="s">
        <v>9</v>
      </c>
      <c r="E8" s="4" t="s">
        <v>18</v>
      </c>
      <c r="F8" s="4" t="s">
        <v>14</v>
      </c>
      <c r="G8" s="4" t="s">
        <v>14</v>
      </c>
      <c r="H8" s="4" t="s">
        <v>17</v>
      </c>
      <c r="I8" s="4" t="s">
        <v>25</v>
      </c>
      <c r="J8" s="4" t="s">
        <v>4</v>
      </c>
      <c r="K8" s="4" t="s">
        <v>30</v>
      </c>
      <c r="L8" s="4" t="s">
        <v>26</v>
      </c>
      <c r="X8" s="12" t="s">
        <v>6</v>
      </c>
      <c r="Y8" s="12" t="s">
        <v>7</v>
      </c>
      <c r="Z8" s="12" t="s">
        <v>8</v>
      </c>
      <c r="AA8" s="12" t="s">
        <v>9</v>
      </c>
      <c r="AB8" s="12" t="s">
        <v>13</v>
      </c>
      <c r="AC8" s="12" t="s">
        <v>13</v>
      </c>
      <c r="AD8" s="12" t="s">
        <v>15</v>
      </c>
      <c r="AE8" s="12" t="s">
        <v>16</v>
      </c>
      <c r="AF8" s="12" t="s">
        <v>20</v>
      </c>
      <c r="AG8" s="12" t="s">
        <v>21</v>
      </c>
      <c r="AH8" s="12" t="s">
        <v>19</v>
      </c>
      <c r="AI8" s="12" t="s">
        <v>19</v>
      </c>
    </row>
    <row r="9" spans="1:35" x14ac:dyDescent="0.45">
      <c r="A9">
        <v>102.27500000000001</v>
      </c>
      <c r="B9">
        <v>1000</v>
      </c>
      <c r="C9">
        <v>7.0400000000000004E-2</v>
      </c>
      <c r="D9">
        <v>1.2658</v>
      </c>
      <c r="E9">
        <f>F9*1000</f>
        <v>8848.6961985548223</v>
      </c>
      <c r="F9">
        <f>H9*B9/9549</f>
        <v>8.8486961985548227</v>
      </c>
      <c r="G9">
        <f>((1.01325/(1018.9/1000))*(SQRT((27+273)/293))*F9)</f>
        <v>8.9041230304824097</v>
      </c>
      <c r="H9">
        <v>84.496200000000002</v>
      </c>
      <c r="I9">
        <v>0.34309400000000001</v>
      </c>
      <c r="J9" s="1">
        <f>((G9/((C9*0.75/60)*45800))*100)</f>
        <v>22.092405295956752</v>
      </c>
      <c r="K9">
        <f>((G9*1000)*60*2)/(0.09*0.00441433*B9*4)</f>
        <v>672365.00446518557</v>
      </c>
      <c r="L9">
        <f>K9/1000</f>
        <v>672.36500446518562</v>
      </c>
      <c r="X9" s="11" t="s">
        <v>10</v>
      </c>
      <c r="Y9" s="13" t="s">
        <v>11</v>
      </c>
      <c r="Z9" s="13" t="s">
        <v>12</v>
      </c>
      <c r="AA9" s="13" t="s">
        <v>9</v>
      </c>
      <c r="AB9" s="13" t="s">
        <v>18</v>
      </c>
      <c r="AC9" s="13" t="s">
        <v>14</v>
      </c>
      <c r="AD9" s="13" t="s">
        <v>14</v>
      </c>
      <c r="AE9" s="13" t="s">
        <v>17</v>
      </c>
      <c r="AF9" s="13" t="s">
        <v>25</v>
      </c>
      <c r="AG9" s="13" t="s">
        <v>4</v>
      </c>
      <c r="AH9" s="14" t="s">
        <v>30</v>
      </c>
      <c r="AI9" s="13" t="s">
        <v>26</v>
      </c>
    </row>
    <row r="10" spans="1:35" x14ac:dyDescent="0.45">
      <c r="A10">
        <v>102.756</v>
      </c>
      <c r="B10">
        <f t="shared" ref="B10:B41" si="0">B9+50</f>
        <v>1050</v>
      </c>
      <c r="C10">
        <v>7.2400000000000006E-2</v>
      </c>
      <c r="D10">
        <v>1.26783</v>
      </c>
      <c r="E10">
        <f t="shared" ref="E10:E73" si="1">F10*1000</f>
        <v>9322.2934338674204</v>
      </c>
      <c r="F10">
        <f t="shared" ref="F10:F73" si="2">H10*B10/9549</f>
        <v>9.3222934338674204</v>
      </c>
      <c r="G10">
        <f t="shared" ref="G10:G73" si="3">((1.01325/(1018.9/1000))*(SQRT((27+273)/293))*F10)</f>
        <v>9.380686803889887</v>
      </c>
      <c r="H10">
        <v>84.779600000000002</v>
      </c>
      <c r="I10">
        <v>0.33850000000000002</v>
      </c>
      <c r="J10" s="1">
        <f t="shared" ref="J10:J73" si="4">((G10/((C10*0.75/60)*45800))*100)</f>
        <v>22.631877256121712</v>
      </c>
      <c r="K10">
        <f t="shared" ref="K10:K73" si="5">((G10*1000)*60*2)/(0.09*0.00441433*B10*4)</f>
        <v>674620.11466263141</v>
      </c>
      <c r="L10">
        <f t="shared" ref="L10:L73" si="6">K10/1000</f>
        <v>674.62011466263141</v>
      </c>
      <c r="X10" s="5">
        <v>102.27500000000001</v>
      </c>
      <c r="Y10" s="7">
        <v>1000</v>
      </c>
      <c r="Z10" s="5">
        <v>7.0400000000000004E-2</v>
      </c>
      <c r="AA10" s="5">
        <v>1.2658</v>
      </c>
      <c r="AB10" s="5">
        <f>AC10*1000</f>
        <v>8848.6961985548223</v>
      </c>
      <c r="AC10" s="5">
        <f>AE10*Y10/9549</f>
        <v>8.8486961985548227</v>
      </c>
      <c r="AD10" s="5">
        <f>((1.01325/(1018.9/1000))*(SQRT((27+273)/293))*AC10)</f>
        <v>8.9041230304824097</v>
      </c>
      <c r="AE10" s="5">
        <v>84.496200000000002</v>
      </c>
      <c r="AF10" s="5">
        <v>0.34309400000000001</v>
      </c>
      <c r="AG10" s="5">
        <f>((AD10/((Z10*0.75/60)*45800))*100)</f>
        <v>22.092405295956752</v>
      </c>
      <c r="AH10" s="5">
        <f>((AD10*1000)*60*2)/(0.09*0.00441433*Y10*4)</f>
        <v>672365.00446518557</v>
      </c>
      <c r="AI10" s="9">
        <f>AH10/1000</f>
        <v>672.36500446518562</v>
      </c>
    </row>
    <row r="11" spans="1:35" x14ac:dyDescent="0.45">
      <c r="A11">
        <v>103.68899999999999</v>
      </c>
      <c r="B11">
        <f t="shared" si="0"/>
        <v>1100</v>
      </c>
      <c r="C11">
        <v>7.3700000000000002E-2</v>
      </c>
      <c r="D11">
        <v>1.2734399999999999</v>
      </c>
      <c r="E11">
        <f t="shared" si="1"/>
        <v>9828.1526861451457</v>
      </c>
      <c r="F11">
        <f t="shared" si="2"/>
        <v>9.8281526861451454</v>
      </c>
      <c r="G11">
        <f t="shared" si="3"/>
        <v>9.8897146784285503</v>
      </c>
      <c r="H11">
        <v>85.317300000000003</v>
      </c>
      <c r="I11">
        <v>0.33050299999999999</v>
      </c>
      <c r="J11" s="1">
        <f t="shared" si="4"/>
        <v>23.439091983738038</v>
      </c>
      <c r="K11">
        <f t="shared" si="5"/>
        <v>678898.77645926783</v>
      </c>
      <c r="L11">
        <f t="shared" si="6"/>
        <v>678.89877645926788</v>
      </c>
      <c r="X11" s="6">
        <v>102.756</v>
      </c>
      <c r="Y11" s="8">
        <f t="shared" ref="Y11:Y39" si="7">Y10+50</f>
        <v>1050</v>
      </c>
      <c r="Z11" s="6">
        <v>7.2400000000000006E-2</v>
      </c>
      <c r="AA11" s="6">
        <v>1.26783</v>
      </c>
      <c r="AB11" s="6">
        <f t="shared" ref="AB11:AB39" si="8">AC11*1000</f>
        <v>9322.2934338674204</v>
      </c>
      <c r="AC11" s="6">
        <f t="shared" ref="AC11:AC39" si="9">AE11*Y11/9549</f>
        <v>9.3222934338674204</v>
      </c>
      <c r="AD11" s="6">
        <f t="shared" ref="AD11:AD39" si="10">((1.01325/(1018.9/1000))*(SQRT((27+273)/293))*AC11)</f>
        <v>9.380686803889887</v>
      </c>
      <c r="AE11" s="6">
        <v>84.779600000000002</v>
      </c>
      <c r="AF11" s="6">
        <v>0.33850000000000002</v>
      </c>
      <c r="AG11" s="6">
        <f t="shared" ref="AG11:AG39" si="11">((AD11/((Z11*0.75/60)*45800))*100)</f>
        <v>22.631877256121712</v>
      </c>
      <c r="AH11" s="6">
        <f t="shared" ref="AH11:AH39" si="12">((AD11*1000)*60*2)/(0.09*0.00441433*Y11*4)</f>
        <v>674620.11466263141</v>
      </c>
      <c r="AI11" s="10">
        <f t="shared" ref="AI11:AI39" si="13">AH11/1000</f>
        <v>674.62011466263141</v>
      </c>
    </row>
    <row r="12" spans="1:35" x14ac:dyDescent="0.45">
      <c r="A12">
        <v>104.209</v>
      </c>
      <c r="B12">
        <f t="shared" si="0"/>
        <v>1150</v>
      </c>
      <c r="C12">
        <v>7.2800000000000004E-2</v>
      </c>
      <c r="D12">
        <v>1.2847599999999999</v>
      </c>
      <c r="E12">
        <f t="shared" si="1"/>
        <v>10363.102942716516</v>
      </c>
      <c r="F12">
        <f t="shared" si="2"/>
        <v>10.363102942716516</v>
      </c>
      <c r="G12">
        <f t="shared" si="3"/>
        <v>10.428015778705623</v>
      </c>
      <c r="H12">
        <v>86.049800000000005</v>
      </c>
      <c r="I12">
        <v>0.320442</v>
      </c>
      <c r="J12" s="1">
        <f t="shared" si="4"/>
        <v>25.020432311304823</v>
      </c>
      <c r="K12">
        <f t="shared" si="5"/>
        <v>684727.52811639267</v>
      </c>
      <c r="L12">
        <f t="shared" si="6"/>
        <v>684.7275281163927</v>
      </c>
      <c r="X12" s="5">
        <v>103.68899999999999</v>
      </c>
      <c r="Y12" s="7">
        <f t="shared" si="7"/>
        <v>1100</v>
      </c>
      <c r="Z12" s="5">
        <v>7.3700000000000002E-2</v>
      </c>
      <c r="AA12" s="5">
        <v>1.2734399999999999</v>
      </c>
      <c r="AB12" s="5">
        <f t="shared" si="8"/>
        <v>9828.1526861451457</v>
      </c>
      <c r="AC12" s="5">
        <f t="shared" si="9"/>
        <v>9.8281526861451454</v>
      </c>
      <c r="AD12" s="5">
        <f t="shared" si="10"/>
        <v>9.8897146784285503</v>
      </c>
      <c r="AE12" s="5">
        <v>85.317300000000003</v>
      </c>
      <c r="AF12" s="5">
        <v>0.33050299999999999</v>
      </c>
      <c r="AG12" s="5">
        <f t="shared" si="11"/>
        <v>23.439091983738038</v>
      </c>
      <c r="AH12" s="5">
        <f t="shared" si="12"/>
        <v>678898.77645926783</v>
      </c>
      <c r="AI12" s="9">
        <f t="shared" si="13"/>
        <v>678.89877645926788</v>
      </c>
    </row>
    <row r="13" spans="1:35" x14ac:dyDescent="0.45">
      <c r="A13">
        <v>105.81100000000001</v>
      </c>
      <c r="B13">
        <f t="shared" si="0"/>
        <v>1200</v>
      </c>
      <c r="C13">
        <v>7.4399999999999994E-2</v>
      </c>
      <c r="D13">
        <v>1.2918099999999999</v>
      </c>
      <c r="E13">
        <f t="shared" si="1"/>
        <v>10940.521520578071</v>
      </c>
      <c r="F13">
        <f t="shared" si="2"/>
        <v>10.940521520578072</v>
      </c>
      <c r="G13">
        <f t="shared" si="3"/>
        <v>11.009051215113212</v>
      </c>
      <c r="H13">
        <v>87.059200000000004</v>
      </c>
      <c r="I13">
        <v>0.31103399999999998</v>
      </c>
      <c r="J13" s="1">
        <f t="shared" si="4"/>
        <v>25.846483577764971</v>
      </c>
      <c r="K13">
        <f t="shared" si="5"/>
        <v>692759.66726001282</v>
      </c>
      <c r="L13">
        <f t="shared" si="6"/>
        <v>692.75966726001286</v>
      </c>
      <c r="X13" s="6">
        <v>104.209</v>
      </c>
      <c r="Y13" s="8">
        <f t="shared" si="7"/>
        <v>1150</v>
      </c>
      <c r="Z13" s="6">
        <v>7.2800000000000004E-2</v>
      </c>
      <c r="AA13" s="6">
        <v>1.2847599999999999</v>
      </c>
      <c r="AB13" s="6">
        <f t="shared" si="8"/>
        <v>10363.102942716516</v>
      </c>
      <c r="AC13" s="6">
        <f t="shared" si="9"/>
        <v>10.363102942716516</v>
      </c>
      <c r="AD13" s="6">
        <f t="shared" si="10"/>
        <v>10.428015778705623</v>
      </c>
      <c r="AE13" s="6">
        <v>86.049800000000005</v>
      </c>
      <c r="AF13" s="6">
        <v>0.320442</v>
      </c>
      <c r="AG13" s="6">
        <f t="shared" si="11"/>
        <v>25.020432311304823</v>
      </c>
      <c r="AH13" s="6">
        <f t="shared" si="12"/>
        <v>684727.52811639267</v>
      </c>
      <c r="AI13" s="10">
        <f t="shared" si="13"/>
        <v>684.7275281163927</v>
      </c>
    </row>
    <row r="14" spans="1:35" x14ac:dyDescent="0.45">
      <c r="A14">
        <v>107.51</v>
      </c>
      <c r="B14">
        <f t="shared" si="0"/>
        <v>1250</v>
      </c>
      <c r="C14">
        <v>7.8950000000000006E-2</v>
      </c>
      <c r="D14">
        <v>1.2972900000000001</v>
      </c>
      <c r="E14">
        <f t="shared" si="1"/>
        <v>11554.390512095508</v>
      </c>
      <c r="F14">
        <f t="shared" si="2"/>
        <v>11.554390512095507</v>
      </c>
      <c r="G14">
        <f t="shared" si="3"/>
        <v>11.626765384796437</v>
      </c>
      <c r="H14">
        <v>88.266300000000001</v>
      </c>
      <c r="I14">
        <v>0.30277500000000002</v>
      </c>
      <c r="J14" s="1">
        <f t="shared" si="4"/>
        <v>25.723572511033595</v>
      </c>
      <c r="K14">
        <f t="shared" si="5"/>
        <v>702364.97255054559</v>
      </c>
      <c r="L14">
        <f t="shared" si="6"/>
        <v>702.36497255054553</v>
      </c>
      <c r="X14" s="5">
        <v>105.81100000000001</v>
      </c>
      <c r="Y14" s="7">
        <f t="shared" si="7"/>
        <v>1200</v>
      </c>
      <c r="Z14" s="5">
        <v>7.4399999999999994E-2</v>
      </c>
      <c r="AA14" s="5">
        <v>1.2918099999999999</v>
      </c>
      <c r="AB14" s="5">
        <f t="shared" si="8"/>
        <v>10940.521520578071</v>
      </c>
      <c r="AC14" s="5">
        <f t="shared" si="9"/>
        <v>10.940521520578072</v>
      </c>
      <c r="AD14" s="5">
        <f t="shared" si="10"/>
        <v>11.009051215113212</v>
      </c>
      <c r="AE14" s="5">
        <v>87.059200000000004</v>
      </c>
      <c r="AF14" s="5">
        <v>0.31103399999999998</v>
      </c>
      <c r="AG14" s="5">
        <f t="shared" si="11"/>
        <v>25.846483577764971</v>
      </c>
      <c r="AH14" s="5">
        <f t="shared" si="12"/>
        <v>692759.66726001282</v>
      </c>
      <c r="AI14" s="9">
        <f t="shared" si="13"/>
        <v>692.75966726001286</v>
      </c>
    </row>
    <row r="15" spans="1:35" x14ac:dyDescent="0.45">
      <c r="A15">
        <v>109.488</v>
      </c>
      <c r="B15">
        <f t="shared" si="0"/>
        <v>1300</v>
      </c>
      <c r="C15">
        <v>7.9000000000000001E-2</v>
      </c>
      <c r="D15">
        <v>1.29895</v>
      </c>
      <c r="E15">
        <f t="shared" si="1"/>
        <v>12201.307990365482</v>
      </c>
      <c r="F15">
        <f t="shared" si="2"/>
        <v>12.201307990365482</v>
      </c>
      <c r="G15">
        <f t="shared" si="3"/>
        <v>12.277735051720482</v>
      </c>
      <c r="H15">
        <v>89.6233</v>
      </c>
      <c r="I15">
        <v>0.29324899999999998</v>
      </c>
      <c r="J15" s="1">
        <f t="shared" si="4"/>
        <v>27.14661445297769</v>
      </c>
      <c r="K15">
        <f t="shared" si="5"/>
        <v>713163.08312900062</v>
      </c>
      <c r="L15">
        <f t="shared" si="6"/>
        <v>713.1630831290006</v>
      </c>
      <c r="X15" s="6">
        <v>107.51</v>
      </c>
      <c r="Y15" s="8">
        <f t="shared" si="7"/>
        <v>1250</v>
      </c>
      <c r="Z15" s="6">
        <v>7.8950000000000006E-2</v>
      </c>
      <c r="AA15" s="6">
        <v>1.2972900000000001</v>
      </c>
      <c r="AB15" s="6">
        <f t="shared" si="8"/>
        <v>11554.390512095508</v>
      </c>
      <c r="AC15" s="6">
        <f t="shared" si="9"/>
        <v>11.554390512095507</v>
      </c>
      <c r="AD15" s="6">
        <f t="shared" si="10"/>
        <v>11.626765384796437</v>
      </c>
      <c r="AE15" s="6">
        <v>88.266300000000001</v>
      </c>
      <c r="AF15" s="6">
        <v>0.30277500000000002</v>
      </c>
      <c r="AG15" s="6">
        <f t="shared" si="11"/>
        <v>25.723572511033595</v>
      </c>
      <c r="AH15" s="6">
        <f t="shared" si="12"/>
        <v>702364.97255054559</v>
      </c>
      <c r="AI15" s="10">
        <f t="shared" si="13"/>
        <v>702.36497255054553</v>
      </c>
    </row>
    <row r="16" spans="1:35" x14ac:dyDescent="0.45">
      <c r="A16">
        <v>111.797</v>
      </c>
      <c r="B16">
        <f t="shared" si="0"/>
        <v>1350</v>
      </c>
      <c r="C16">
        <v>7.9600000000000004E-2</v>
      </c>
      <c r="D16">
        <v>1.2946899999999999</v>
      </c>
      <c r="E16">
        <f t="shared" si="1"/>
        <v>12873.958529688973</v>
      </c>
      <c r="F16">
        <f t="shared" si="2"/>
        <v>12.873958529688974</v>
      </c>
      <c r="G16">
        <f t="shared" si="3"/>
        <v>12.954598967518033</v>
      </c>
      <c r="H16">
        <v>91.061800000000005</v>
      </c>
      <c r="I16">
        <v>0.28444599999999998</v>
      </c>
      <c r="J16" s="1">
        <f t="shared" si="4"/>
        <v>28.427287019196491</v>
      </c>
      <c r="K16">
        <f t="shared" si="5"/>
        <v>724609.71692937484</v>
      </c>
      <c r="L16">
        <f t="shared" si="6"/>
        <v>724.60971692937483</v>
      </c>
      <c r="X16" s="5">
        <v>109.488</v>
      </c>
      <c r="Y16" s="7">
        <f t="shared" si="7"/>
        <v>1300</v>
      </c>
      <c r="Z16" s="5">
        <v>7.9000000000000001E-2</v>
      </c>
      <c r="AA16" s="5">
        <v>1.29895</v>
      </c>
      <c r="AB16" s="5">
        <f t="shared" si="8"/>
        <v>12201.307990365482</v>
      </c>
      <c r="AC16" s="5">
        <f t="shared" si="9"/>
        <v>12.201307990365482</v>
      </c>
      <c r="AD16" s="5">
        <f t="shared" si="10"/>
        <v>12.277735051720482</v>
      </c>
      <c r="AE16" s="5">
        <v>89.6233</v>
      </c>
      <c r="AF16" s="5">
        <v>0.29324899999999998</v>
      </c>
      <c r="AG16" s="5">
        <f t="shared" si="11"/>
        <v>27.14661445297769</v>
      </c>
      <c r="AH16" s="5">
        <f t="shared" si="12"/>
        <v>713163.08312900062</v>
      </c>
      <c r="AI16" s="9">
        <f t="shared" si="13"/>
        <v>713.1630831290006</v>
      </c>
    </row>
    <row r="17" spans="1:35" x14ac:dyDescent="0.45">
      <c r="A17">
        <v>114.268</v>
      </c>
      <c r="B17">
        <f t="shared" si="0"/>
        <v>1400</v>
      </c>
      <c r="C17">
        <v>8.3500000000000005E-2</v>
      </c>
      <c r="D17">
        <v>1.2855000000000001</v>
      </c>
      <c r="E17">
        <f t="shared" si="1"/>
        <v>13556.219499424022</v>
      </c>
      <c r="F17">
        <f t="shared" si="2"/>
        <v>13.556219499424023</v>
      </c>
      <c r="G17">
        <f t="shared" si="3"/>
        <v>13.641133511941568</v>
      </c>
      <c r="H17">
        <v>92.463099999999997</v>
      </c>
      <c r="I17">
        <v>0.27787299999999998</v>
      </c>
      <c r="J17" s="1">
        <f t="shared" si="4"/>
        <v>28.535697538250805</v>
      </c>
      <c r="K17">
        <f t="shared" si="5"/>
        <v>735760.3376763087</v>
      </c>
      <c r="L17">
        <f t="shared" si="6"/>
        <v>735.76033767630872</v>
      </c>
      <c r="X17" s="6">
        <v>111.797</v>
      </c>
      <c r="Y17" s="8">
        <f t="shared" si="7"/>
        <v>1350</v>
      </c>
      <c r="Z17" s="6">
        <v>7.9600000000000004E-2</v>
      </c>
      <c r="AA17" s="6">
        <v>1.2946899999999999</v>
      </c>
      <c r="AB17" s="6">
        <f t="shared" si="8"/>
        <v>12873.958529688973</v>
      </c>
      <c r="AC17" s="6">
        <f t="shared" si="9"/>
        <v>12.873958529688974</v>
      </c>
      <c r="AD17" s="6">
        <f t="shared" si="10"/>
        <v>12.954598967518033</v>
      </c>
      <c r="AE17" s="6">
        <v>91.061800000000005</v>
      </c>
      <c r="AF17" s="6">
        <v>0.28444599999999998</v>
      </c>
      <c r="AG17" s="6">
        <f t="shared" si="11"/>
        <v>28.427287019196491</v>
      </c>
      <c r="AH17" s="6">
        <f t="shared" si="12"/>
        <v>724609.71692937484</v>
      </c>
      <c r="AI17" s="10">
        <f t="shared" si="13"/>
        <v>724.60971692937483</v>
      </c>
    </row>
    <row r="18" spans="1:35" x14ac:dyDescent="0.45">
      <c r="A18">
        <v>115.783</v>
      </c>
      <c r="B18">
        <f t="shared" si="0"/>
        <v>1450</v>
      </c>
      <c r="C18">
        <v>8.4699999999999998E-2</v>
      </c>
      <c r="D18">
        <v>1.2781800000000001</v>
      </c>
      <c r="E18">
        <f t="shared" si="1"/>
        <v>14222.633783642266</v>
      </c>
      <c r="F18">
        <f t="shared" si="2"/>
        <v>14.222633783642266</v>
      </c>
      <c r="G18">
        <f t="shared" si="3"/>
        <v>14.311722109719311</v>
      </c>
      <c r="H18">
        <v>93.663399999999996</v>
      </c>
      <c r="I18">
        <v>0.27254</v>
      </c>
      <c r="J18" s="1">
        <f t="shared" si="4"/>
        <v>29.514334403405414</v>
      </c>
      <c r="K18">
        <f t="shared" si="5"/>
        <v>745311.53305384703</v>
      </c>
      <c r="L18">
        <f t="shared" si="6"/>
        <v>745.31153305384703</v>
      </c>
      <c r="X18" s="5">
        <v>114.268</v>
      </c>
      <c r="Y18" s="7">
        <f t="shared" si="7"/>
        <v>1400</v>
      </c>
      <c r="Z18" s="5">
        <v>8.3500000000000005E-2</v>
      </c>
      <c r="AA18" s="5">
        <v>1.2855000000000001</v>
      </c>
      <c r="AB18" s="5">
        <f t="shared" si="8"/>
        <v>13556.219499424022</v>
      </c>
      <c r="AC18" s="5">
        <f t="shared" si="9"/>
        <v>13.556219499424023</v>
      </c>
      <c r="AD18" s="5">
        <f t="shared" si="10"/>
        <v>13.641133511941568</v>
      </c>
      <c r="AE18" s="5">
        <v>92.463099999999997</v>
      </c>
      <c r="AF18" s="5">
        <v>0.27787299999999998</v>
      </c>
      <c r="AG18" s="5">
        <f t="shared" si="11"/>
        <v>28.535697538250805</v>
      </c>
      <c r="AH18" s="5">
        <f t="shared" si="12"/>
        <v>735760.3376763087</v>
      </c>
      <c r="AI18" s="9">
        <f t="shared" si="13"/>
        <v>735.76033767630872</v>
      </c>
    </row>
    <row r="19" spans="1:35" x14ac:dyDescent="0.45">
      <c r="A19">
        <v>116.985</v>
      </c>
      <c r="B19">
        <f t="shared" si="0"/>
        <v>1500</v>
      </c>
      <c r="C19">
        <v>8.8650000000000007E-2</v>
      </c>
      <c r="D19">
        <v>1.2795000000000001</v>
      </c>
      <c r="E19">
        <f t="shared" si="1"/>
        <v>14868.535972353126</v>
      </c>
      <c r="F19">
        <f t="shared" si="2"/>
        <v>14.868535972353126</v>
      </c>
      <c r="G19">
        <f t="shared" si="3"/>
        <v>14.961670127471196</v>
      </c>
      <c r="H19">
        <v>94.653099999999995</v>
      </c>
      <c r="I19">
        <v>0.26945799999999998</v>
      </c>
      <c r="J19" s="1">
        <f t="shared" si="4"/>
        <v>29.479889024294437</v>
      </c>
      <c r="K19">
        <f t="shared" si="5"/>
        <v>753186.91259658593</v>
      </c>
      <c r="L19">
        <f t="shared" si="6"/>
        <v>753.1869125965859</v>
      </c>
      <c r="X19" s="6">
        <v>115.783</v>
      </c>
      <c r="Y19" s="8">
        <f t="shared" si="7"/>
        <v>1450</v>
      </c>
      <c r="Z19" s="6">
        <v>8.4699999999999998E-2</v>
      </c>
      <c r="AA19" s="6">
        <v>1.2781800000000001</v>
      </c>
      <c r="AB19" s="6">
        <f t="shared" si="8"/>
        <v>14222.633783642266</v>
      </c>
      <c r="AC19" s="6">
        <f t="shared" si="9"/>
        <v>14.222633783642266</v>
      </c>
      <c r="AD19" s="6">
        <f t="shared" si="10"/>
        <v>14.311722109719311</v>
      </c>
      <c r="AE19" s="6">
        <v>93.663399999999996</v>
      </c>
      <c r="AF19" s="6">
        <v>0.27254</v>
      </c>
      <c r="AG19" s="6">
        <f t="shared" si="11"/>
        <v>29.514334403405414</v>
      </c>
      <c r="AH19" s="6">
        <f t="shared" si="12"/>
        <v>745311.53305384703</v>
      </c>
      <c r="AI19" s="10">
        <f t="shared" si="13"/>
        <v>745.31153305384703</v>
      </c>
    </row>
    <row r="20" spans="1:35" x14ac:dyDescent="0.45">
      <c r="A20">
        <v>117.788</v>
      </c>
      <c r="B20">
        <f t="shared" si="0"/>
        <v>1550</v>
      </c>
      <c r="C20">
        <v>9.3200000000000005E-2</v>
      </c>
      <c r="D20">
        <v>1.27766</v>
      </c>
      <c r="E20">
        <f t="shared" si="1"/>
        <v>15491.007435333544</v>
      </c>
      <c r="F20">
        <f t="shared" si="2"/>
        <v>15.491007435333543</v>
      </c>
      <c r="G20">
        <f t="shared" si="3"/>
        <v>15.588040653136574</v>
      </c>
      <c r="H20">
        <v>95.434600000000003</v>
      </c>
      <c r="I20">
        <v>0.26771299999999998</v>
      </c>
      <c r="J20" s="1">
        <f t="shared" si="4"/>
        <v>29.214612240449377</v>
      </c>
      <c r="K20">
        <f t="shared" si="5"/>
        <v>759405.57392087707</v>
      </c>
      <c r="L20">
        <f t="shared" si="6"/>
        <v>759.40557392087703</v>
      </c>
      <c r="X20" s="5">
        <v>116.985</v>
      </c>
      <c r="Y20" s="7">
        <f t="shared" si="7"/>
        <v>1500</v>
      </c>
      <c r="Z20" s="5">
        <v>8.8650000000000007E-2</v>
      </c>
      <c r="AA20" s="5">
        <v>1.2795000000000001</v>
      </c>
      <c r="AB20" s="5">
        <f t="shared" si="8"/>
        <v>14868.535972353126</v>
      </c>
      <c r="AC20" s="5">
        <f t="shared" si="9"/>
        <v>14.868535972353126</v>
      </c>
      <c r="AD20" s="5">
        <f t="shared" si="10"/>
        <v>14.961670127471196</v>
      </c>
      <c r="AE20" s="5">
        <v>94.653099999999995</v>
      </c>
      <c r="AF20" s="5">
        <v>0.26945799999999998</v>
      </c>
      <c r="AG20" s="5">
        <f t="shared" si="11"/>
        <v>29.479889024294437</v>
      </c>
      <c r="AH20" s="5">
        <f t="shared" si="12"/>
        <v>753186.91259658593</v>
      </c>
      <c r="AI20" s="9">
        <f t="shared" si="13"/>
        <v>753.1869125965859</v>
      </c>
    </row>
    <row r="21" spans="1:35" x14ac:dyDescent="0.45">
      <c r="A21">
        <v>118.471</v>
      </c>
      <c r="B21">
        <f t="shared" si="0"/>
        <v>1600</v>
      </c>
      <c r="C21">
        <v>9.5899999999999999E-2</v>
      </c>
      <c r="D21">
        <v>1.2823500000000001</v>
      </c>
      <c r="E21">
        <f t="shared" si="1"/>
        <v>16092.4410933082</v>
      </c>
      <c r="F21">
        <f t="shared" si="2"/>
        <v>16.092441093308199</v>
      </c>
      <c r="G21">
        <f t="shared" si="3"/>
        <v>16.19324159631666</v>
      </c>
      <c r="H21">
        <v>96.041700000000006</v>
      </c>
      <c r="I21">
        <v>0.266098</v>
      </c>
      <c r="J21" s="1">
        <f t="shared" si="4"/>
        <v>29.494408925448472</v>
      </c>
      <c r="K21">
        <f t="shared" si="5"/>
        <v>764236.47512366262</v>
      </c>
      <c r="L21">
        <f t="shared" si="6"/>
        <v>764.23647512366267</v>
      </c>
      <c r="X21" s="6">
        <v>117.788</v>
      </c>
      <c r="Y21" s="8">
        <f t="shared" si="7"/>
        <v>1550</v>
      </c>
      <c r="Z21" s="6">
        <v>9.3200000000000005E-2</v>
      </c>
      <c r="AA21" s="6">
        <v>1.27766</v>
      </c>
      <c r="AB21" s="6">
        <f t="shared" si="8"/>
        <v>15491.007435333544</v>
      </c>
      <c r="AC21" s="6">
        <f t="shared" si="9"/>
        <v>15.491007435333543</v>
      </c>
      <c r="AD21" s="6">
        <f t="shared" si="10"/>
        <v>15.588040653136574</v>
      </c>
      <c r="AE21" s="6">
        <v>95.434600000000003</v>
      </c>
      <c r="AF21" s="6">
        <v>0.26771299999999998</v>
      </c>
      <c r="AG21" s="6">
        <f t="shared" si="11"/>
        <v>29.214612240449377</v>
      </c>
      <c r="AH21" s="6">
        <f t="shared" si="12"/>
        <v>759405.57392087707</v>
      </c>
      <c r="AI21" s="10">
        <f t="shared" si="13"/>
        <v>759.40557392087703</v>
      </c>
    </row>
    <row r="22" spans="1:35" x14ac:dyDescent="0.45">
      <c r="A22">
        <v>118.77200000000001</v>
      </c>
      <c r="B22">
        <f>B21+50</f>
        <v>1650</v>
      </c>
      <c r="C22">
        <v>9.8750000000000004E-2</v>
      </c>
      <c r="D22">
        <v>1.2902800000000001</v>
      </c>
      <c r="E22">
        <f t="shared" si="1"/>
        <v>16672.412818096134</v>
      </c>
      <c r="F22">
        <f t="shared" si="2"/>
        <v>16.672412818096134</v>
      </c>
      <c r="G22">
        <f t="shared" si="3"/>
        <v>16.776846172158724</v>
      </c>
      <c r="H22">
        <v>96.487799999999993</v>
      </c>
      <c r="I22">
        <v>0.26482</v>
      </c>
      <c r="J22" s="1">
        <f t="shared" si="4"/>
        <v>29.675478276992934</v>
      </c>
      <c r="K22">
        <f t="shared" si="5"/>
        <v>767786.2445629026</v>
      </c>
      <c r="L22">
        <f t="shared" si="6"/>
        <v>767.78624456290265</v>
      </c>
      <c r="X22" s="5">
        <v>118.471</v>
      </c>
      <c r="Y22" s="7">
        <f>Y21+50</f>
        <v>1600</v>
      </c>
      <c r="Z22" s="5">
        <v>9.5899999999999999E-2</v>
      </c>
      <c r="AA22" s="5">
        <v>1.2823500000000001</v>
      </c>
      <c r="AB22" s="5">
        <f t="shared" si="8"/>
        <v>16092.4410933082</v>
      </c>
      <c r="AC22" s="5">
        <f t="shared" si="9"/>
        <v>16.092441093308199</v>
      </c>
      <c r="AD22" s="5">
        <f t="shared" si="10"/>
        <v>16.19324159631666</v>
      </c>
      <c r="AE22" s="5">
        <v>96.041700000000006</v>
      </c>
      <c r="AF22" s="5">
        <v>0.266098</v>
      </c>
      <c r="AG22" s="5">
        <f t="shared" si="11"/>
        <v>29.494408925448472</v>
      </c>
      <c r="AH22" s="5">
        <f t="shared" si="12"/>
        <v>764236.47512366262</v>
      </c>
      <c r="AI22" s="9">
        <f t="shared" si="13"/>
        <v>764.23647512366267</v>
      </c>
    </row>
    <row r="23" spans="1:35" x14ac:dyDescent="0.45">
      <c r="A23">
        <v>118.65600000000001</v>
      </c>
      <c r="B23">
        <f>B22+50</f>
        <v>1700</v>
      </c>
      <c r="C23">
        <v>0.10005</v>
      </c>
      <c r="D23">
        <v>1.29942</v>
      </c>
      <c r="E23">
        <f t="shared" si="1"/>
        <v>17237.900303696722</v>
      </c>
      <c r="F23">
        <f t="shared" si="2"/>
        <v>17.237900303696723</v>
      </c>
      <c r="G23">
        <f t="shared" si="3"/>
        <v>17.345875781832532</v>
      </c>
      <c r="H23">
        <v>96.826300000000003</v>
      </c>
      <c r="I23">
        <v>0.263822</v>
      </c>
      <c r="J23" s="1">
        <f t="shared" si="4"/>
        <v>30.283331315709006</v>
      </c>
      <c r="K23">
        <f t="shared" si="5"/>
        <v>770479.80420240678</v>
      </c>
      <c r="L23">
        <f t="shared" si="6"/>
        <v>770.47980420240674</v>
      </c>
      <c r="X23" s="6">
        <v>118.77200000000001</v>
      </c>
      <c r="Y23" s="8">
        <f>Y22+50</f>
        <v>1650</v>
      </c>
      <c r="Z23" s="6">
        <v>9.8750000000000004E-2</v>
      </c>
      <c r="AA23" s="6">
        <v>1.2902800000000001</v>
      </c>
      <c r="AB23" s="6">
        <f t="shared" si="8"/>
        <v>16672.412818096134</v>
      </c>
      <c r="AC23" s="6">
        <f t="shared" si="9"/>
        <v>16.672412818096134</v>
      </c>
      <c r="AD23" s="6">
        <f t="shared" si="10"/>
        <v>16.776846172158724</v>
      </c>
      <c r="AE23" s="6">
        <v>96.487799999999993</v>
      </c>
      <c r="AF23" s="6">
        <v>0.26482</v>
      </c>
      <c r="AG23" s="6">
        <f t="shared" si="11"/>
        <v>29.675478276992934</v>
      </c>
      <c r="AH23" s="6">
        <f t="shared" si="12"/>
        <v>767786.2445629026</v>
      </c>
      <c r="AI23" s="10">
        <f t="shared" si="13"/>
        <v>767.78624456290265</v>
      </c>
    </row>
    <row r="24" spans="1:35" x14ac:dyDescent="0.45">
      <c r="A24">
        <v>118.861</v>
      </c>
      <c r="B24">
        <f t="shared" si="0"/>
        <v>1750</v>
      </c>
      <c r="C24">
        <v>0.10305</v>
      </c>
      <c r="D24">
        <v>1.31053</v>
      </c>
      <c r="E24">
        <f t="shared" si="1"/>
        <v>17808.362132160437</v>
      </c>
      <c r="F24">
        <f t="shared" si="2"/>
        <v>17.808362132160436</v>
      </c>
      <c r="G24">
        <f t="shared" si="3"/>
        <v>17.919910892865552</v>
      </c>
      <c r="H24">
        <v>97.172600000000003</v>
      </c>
      <c r="I24">
        <v>0.26394099999999998</v>
      </c>
      <c r="J24" s="1">
        <f t="shared" si="4"/>
        <v>30.37472527706786</v>
      </c>
      <c r="K24">
        <f t="shared" si="5"/>
        <v>773235.43109505158</v>
      </c>
      <c r="L24">
        <f t="shared" si="6"/>
        <v>773.23543109505158</v>
      </c>
      <c r="X24" s="5">
        <v>118.65600000000001</v>
      </c>
      <c r="Y24" s="7">
        <f t="shared" si="7"/>
        <v>1700</v>
      </c>
      <c r="Z24" s="5">
        <v>0.10005</v>
      </c>
      <c r="AA24" s="5">
        <v>1.29942</v>
      </c>
      <c r="AB24" s="5">
        <f t="shared" si="8"/>
        <v>17237.900303696722</v>
      </c>
      <c r="AC24" s="5">
        <f t="shared" si="9"/>
        <v>17.237900303696723</v>
      </c>
      <c r="AD24" s="5">
        <f t="shared" si="10"/>
        <v>17.345875781832532</v>
      </c>
      <c r="AE24" s="5">
        <v>96.826300000000003</v>
      </c>
      <c r="AF24" s="5">
        <v>0.263822</v>
      </c>
      <c r="AG24" s="5">
        <f t="shared" si="11"/>
        <v>30.283331315709006</v>
      </c>
      <c r="AH24" s="5">
        <f t="shared" si="12"/>
        <v>770479.80420240678</v>
      </c>
      <c r="AI24" s="9">
        <f t="shared" si="13"/>
        <v>770.47980420240674</v>
      </c>
    </row>
    <row r="25" spans="1:35" x14ac:dyDescent="0.45">
      <c r="A25">
        <v>119.584</v>
      </c>
      <c r="B25">
        <f t="shared" si="0"/>
        <v>1800</v>
      </c>
      <c r="C25">
        <v>0.10929999999999999</v>
      </c>
      <c r="D25">
        <v>1.3149</v>
      </c>
      <c r="E25">
        <f t="shared" si="1"/>
        <v>18392.950047125352</v>
      </c>
      <c r="F25">
        <f t="shared" si="2"/>
        <v>18.392950047125353</v>
      </c>
      <c r="G25">
        <f t="shared" si="3"/>
        <v>18.508160573968958</v>
      </c>
      <c r="H25">
        <v>97.574600000000004</v>
      </c>
      <c r="I25">
        <v>0.26528800000000002</v>
      </c>
      <c r="J25" s="1">
        <f t="shared" si="4"/>
        <v>29.577918351348938</v>
      </c>
      <c r="K25">
        <f t="shared" si="5"/>
        <v>776434.28183384228</v>
      </c>
      <c r="L25">
        <f t="shared" si="6"/>
        <v>776.43428183384231</v>
      </c>
      <c r="X25" s="6">
        <v>118.861</v>
      </c>
      <c r="Y25" s="8">
        <f t="shared" si="7"/>
        <v>1750</v>
      </c>
      <c r="Z25" s="6">
        <v>0.10305</v>
      </c>
      <c r="AA25" s="6">
        <v>1.31053</v>
      </c>
      <c r="AB25" s="6">
        <f t="shared" si="8"/>
        <v>17808.362132160437</v>
      </c>
      <c r="AC25" s="6">
        <f t="shared" si="9"/>
        <v>17.808362132160436</v>
      </c>
      <c r="AD25" s="6">
        <f t="shared" si="10"/>
        <v>17.919910892865552</v>
      </c>
      <c r="AE25" s="6">
        <v>97.172600000000003</v>
      </c>
      <c r="AF25" s="6">
        <v>0.26394099999999998</v>
      </c>
      <c r="AG25" s="6">
        <f t="shared" si="11"/>
        <v>30.37472527706786</v>
      </c>
      <c r="AH25" s="6">
        <f t="shared" si="12"/>
        <v>773235.43109505158</v>
      </c>
      <c r="AI25" s="10">
        <f t="shared" si="13"/>
        <v>773.23543109505158</v>
      </c>
    </row>
    <row r="26" spans="1:35" x14ac:dyDescent="0.45">
      <c r="A26">
        <v>119.934</v>
      </c>
      <c r="B26">
        <f t="shared" si="0"/>
        <v>1850</v>
      </c>
      <c r="C26">
        <v>0.11415</v>
      </c>
      <c r="D26">
        <v>1.3184899999999999</v>
      </c>
      <c r="E26">
        <f t="shared" si="1"/>
        <v>18982.813383600376</v>
      </c>
      <c r="F26">
        <f t="shared" si="2"/>
        <v>18.982813383600377</v>
      </c>
      <c r="G26">
        <f t="shared" si="3"/>
        <v>19.101718720987527</v>
      </c>
      <c r="H26">
        <v>97.982100000000003</v>
      </c>
      <c r="I26">
        <v>0.26649699999999998</v>
      </c>
      <c r="J26" s="1">
        <f t="shared" si="4"/>
        <v>29.229476607600937</v>
      </c>
      <c r="K26">
        <f t="shared" si="5"/>
        <v>779676.8979434371</v>
      </c>
      <c r="L26">
        <f t="shared" si="6"/>
        <v>779.6768979434371</v>
      </c>
      <c r="X26" s="5">
        <v>119.584</v>
      </c>
      <c r="Y26" s="7">
        <f t="shared" si="7"/>
        <v>1800</v>
      </c>
      <c r="Z26" s="5">
        <v>0.10929999999999999</v>
      </c>
      <c r="AA26" s="5">
        <v>1.3149</v>
      </c>
      <c r="AB26" s="5">
        <f t="shared" si="8"/>
        <v>18392.950047125352</v>
      </c>
      <c r="AC26" s="5">
        <f t="shared" si="9"/>
        <v>18.392950047125353</v>
      </c>
      <c r="AD26" s="5">
        <f t="shared" si="10"/>
        <v>18.508160573968958</v>
      </c>
      <c r="AE26" s="5">
        <v>97.574600000000004</v>
      </c>
      <c r="AF26" s="5">
        <v>0.26528800000000002</v>
      </c>
      <c r="AG26" s="5">
        <f t="shared" si="11"/>
        <v>29.577918351348938</v>
      </c>
      <c r="AH26" s="5">
        <f t="shared" si="12"/>
        <v>776434.28183384228</v>
      </c>
      <c r="AI26" s="9">
        <f t="shared" si="13"/>
        <v>776.43428183384231</v>
      </c>
    </row>
    <row r="27" spans="1:35" x14ac:dyDescent="0.45">
      <c r="A27">
        <v>120.176</v>
      </c>
      <c r="B27">
        <f t="shared" si="0"/>
        <v>1900</v>
      </c>
      <c r="C27">
        <v>0.11745</v>
      </c>
      <c r="D27">
        <v>1.3189200000000001</v>
      </c>
      <c r="E27">
        <f t="shared" si="1"/>
        <v>19584.505183788879</v>
      </c>
      <c r="F27">
        <f t="shared" si="2"/>
        <v>19.584505183788878</v>
      </c>
      <c r="G27">
        <f t="shared" si="3"/>
        <v>19.707179423343412</v>
      </c>
      <c r="H27">
        <v>98.427599999999998</v>
      </c>
      <c r="I27">
        <v>0.266957</v>
      </c>
      <c r="J27" s="1">
        <f t="shared" si="4"/>
        <v>29.308659707791158</v>
      </c>
      <c r="K27">
        <f t="shared" si="5"/>
        <v>783221.89297858963</v>
      </c>
      <c r="L27">
        <f t="shared" si="6"/>
        <v>783.22189297858961</v>
      </c>
      <c r="X27" s="6">
        <v>119.934</v>
      </c>
      <c r="Y27" s="8">
        <f t="shared" si="7"/>
        <v>1850</v>
      </c>
      <c r="Z27" s="6">
        <v>0.11415</v>
      </c>
      <c r="AA27" s="6">
        <v>1.3184899999999999</v>
      </c>
      <c r="AB27" s="6">
        <f t="shared" si="8"/>
        <v>18982.813383600376</v>
      </c>
      <c r="AC27" s="6">
        <f t="shared" si="9"/>
        <v>18.982813383600377</v>
      </c>
      <c r="AD27" s="6">
        <f t="shared" si="10"/>
        <v>19.101718720987527</v>
      </c>
      <c r="AE27" s="6">
        <v>97.982100000000003</v>
      </c>
      <c r="AF27" s="6">
        <v>0.26649699999999998</v>
      </c>
      <c r="AG27" s="6">
        <f t="shared" si="11"/>
        <v>29.229476607600937</v>
      </c>
      <c r="AH27" s="6">
        <f t="shared" si="12"/>
        <v>779676.8979434371</v>
      </c>
      <c r="AI27" s="10">
        <f t="shared" si="13"/>
        <v>779.6768979434371</v>
      </c>
    </row>
    <row r="28" spans="1:35" x14ac:dyDescent="0.45">
      <c r="A28">
        <v>120.94799999999999</v>
      </c>
      <c r="B28">
        <f t="shared" si="0"/>
        <v>1950</v>
      </c>
      <c r="C28">
        <v>0.12055</v>
      </c>
      <c r="D28">
        <v>1.31484</v>
      </c>
      <c r="E28">
        <f t="shared" si="1"/>
        <v>20212.181903864279</v>
      </c>
      <c r="F28">
        <f t="shared" si="2"/>
        <v>20.21218190386428</v>
      </c>
      <c r="G28">
        <f t="shared" si="3"/>
        <v>20.338787811010043</v>
      </c>
      <c r="H28">
        <v>98.977500000000006</v>
      </c>
      <c r="I28">
        <v>0.26680199999999998</v>
      </c>
      <c r="J28" s="1">
        <f t="shared" si="4"/>
        <v>29.470150907337068</v>
      </c>
      <c r="K28">
        <f t="shared" si="5"/>
        <v>787597.63432501012</v>
      </c>
      <c r="L28">
        <f t="shared" si="6"/>
        <v>787.59763432501018</v>
      </c>
      <c r="X28" s="5">
        <v>120.176</v>
      </c>
      <c r="Y28" s="7">
        <f t="shared" si="7"/>
        <v>1900</v>
      </c>
      <c r="Z28" s="5">
        <v>0.11745</v>
      </c>
      <c r="AA28" s="5">
        <v>1.3189200000000001</v>
      </c>
      <c r="AB28" s="5">
        <f t="shared" si="8"/>
        <v>19584.505183788879</v>
      </c>
      <c r="AC28" s="5">
        <f t="shared" si="9"/>
        <v>19.584505183788878</v>
      </c>
      <c r="AD28" s="5">
        <f t="shared" si="10"/>
        <v>19.707179423343412</v>
      </c>
      <c r="AE28" s="5">
        <v>98.427599999999998</v>
      </c>
      <c r="AF28" s="5">
        <v>0.266957</v>
      </c>
      <c r="AG28" s="5">
        <f t="shared" si="11"/>
        <v>29.308659707791158</v>
      </c>
      <c r="AH28" s="5">
        <f t="shared" si="12"/>
        <v>783221.89297858963</v>
      </c>
      <c r="AI28" s="9">
        <f t="shared" si="13"/>
        <v>783.22189297858961</v>
      </c>
    </row>
    <row r="29" spans="1:35" x14ac:dyDescent="0.45">
      <c r="A29">
        <v>122.157</v>
      </c>
      <c r="B29">
        <f t="shared" si="0"/>
        <v>2000</v>
      </c>
      <c r="C29">
        <v>0.12554999999999999</v>
      </c>
      <c r="D29">
        <v>1.31653</v>
      </c>
      <c r="E29">
        <f t="shared" si="1"/>
        <v>20862.980416797571</v>
      </c>
      <c r="F29">
        <f t="shared" si="2"/>
        <v>20.862980416797569</v>
      </c>
      <c r="G29">
        <f t="shared" si="3"/>
        <v>20.993662822784028</v>
      </c>
      <c r="H29">
        <v>99.610299999999995</v>
      </c>
      <c r="I29">
        <v>0.26644600000000002</v>
      </c>
      <c r="J29" s="1">
        <f t="shared" si="4"/>
        <v>29.207609241133287</v>
      </c>
      <c r="K29">
        <f t="shared" si="5"/>
        <v>792633.03916955402</v>
      </c>
      <c r="L29">
        <f t="shared" si="6"/>
        <v>792.63303916955397</v>
      </c>
      <c r="X29" s="6">
        <v>120.94799999999999</v>
      </c>
      <c r="Y29" s="8">
        <f t="shared" si="7"/>
        <v>1950</v>
      </c>
      <c r="Z29" s="6">
        <v>0.12055</v>
      </c>
      <c r="AA29" s="6">
        <v>1.31484</v>
      </c>
      <c r="AB29" s="6">
        <f t="shared" si="8"/>
        <v>20212.181903864279</v>
      </c>
      <c r="AC29" s="6">
        <f t="shared" si="9"/>
        <v>20.21218190386428</v>
      </c>
      <c r="AD29" s="6">
        <f t="shared" si="10"/>
        <v>20.338787811010043</v>
      </c>
      <c r="AE29" s="6">
        <v>98.977500000000006</v>
      </c>
      <c r="AF29" s="6">
        <v>0.26680199999999998</v>
      </c>
      <c r="AG29" s="6">
        <f t="shared" si="11"/>
        <v>29.470150907337068</v>
      </c>
      <c r="AH29" s="6">
        <f t="shared" si="12"/>
        <v>787597.63432501012</v>
      </c>
      <c r="AI29" s="10">
        <f t="shared" si="13"/>
        <v>787.59763432501018</v>
      </c>
    </row>
    <row r="30" spans="1:35" x14ac:dyDescent="0.45">
      <c r="A30">
        <v>122.845</v>
      </c>
      <c r="B30">
        <f t="shared" si="0"/>
        <v>2050</v>
      </c>
      <c r="C30">
        <v>0.12784999999999999</v>
      </c>
      <c r="D30">
        <v>1.32098</v>
      </c>
      <c r="E30">
        <f t="shared" si="1"/>
        <v>21518.022829615667</v>
      </c>
      <c r="F30">
        <f t="shared" si="2"/>
        <v>21.518022829615667</v>
      </c>
      <c r="G30">
        <f t="shared" si="3"/>
        <v>21.652808317559739</v>
      </c>
      <c r="H30">
        <v>100.232</v>
      </c>
      <c r="I30">
        <v>0.26540799999999998</v>
      </c>
      <c r="J30" s="1">
        <f t="shared" si="4"/>
        <v>29.582713527294359</v>
      </c>
      <c r="K30">
        <f t="shared" si="5"/>
        <v>797580.11753847485</v>
      </c>
      <c r="L30">
        <f t="shared" si="6"/>
        <v>797.58011753847484</v>
      </c>
      <c r="X30" s="5">
        <v>122.157</v>
      </c>
      <c r="Y30" s="7">
        <f t="shared" si="7"/>
        <v>2000</v>
      </c>
      <c r="Z30" s="5">
        <v>0.12554999999999999</v>
      </c>
      <c r="AA30" s="5">
        <v>1.31653</v>
      </c>
      <c r="AB30" s="5">
        <f t="shared" si="8"/>
        <v>20862.980416797571</v>
      </c>
      <c r="AC30" s="5">
        <f t="shared" si="9"/>
        <v>20.862980416797569</v>
      </c>
      <c r="AD30" s="5">
        <f t="shared" si="10"/>
        <v>20.993662822784028</v>
      </c>
      <c r="AE30" s="5">
        <v>99.610299999999995</v>
      </c>
      <c r="AF30" s="5">
        <v>0.26644600000000002</v>
      </c>
      <c r="AG30" s="5">
        <f t="shared" si="11"/>
        <v>29.207609241133287</v>
      </c>
      <c r="AH30" s="5">
        <f t="shared" si="12"/>
        <v>792633.03916955402</v>
      </c>
      <c r="AI30" s="9">
        <f t="shared" si="13"/>
        <v>792.63303916955397</v>
      </c>
    </row>
    <row r="31" spans="1:35" x14ac:dyDescent="0.45">
      <c r="A31">
        <v>123.79600000000001</v>
      </c>
      <c r="B31">
        <f t="shared" si="0"/>
        <v>2100</v>
      </c>
      <c r="C31">
        <v>0.13089999999999999</v>
      </c>
      <c r="D31">
        <v>1.32287</v>
      </c>
      <c r="E31">
        <f t="shared" si="1"/>
        <v>22180.521520578073</v>
      </c>
      <c r="F31">
        <f t="shared" si="2"/>
        <v>22.180521520578072</v>
      </c>
      <c r="G31">
        <f t="shared" si="3"/>
        <v>22.319456795425463</v>
      </c>
      <c r="H31">
        <v>100.858</v>
      </c>
      <c r="I31">
        <v>0.26427800000000001</v>
      </c>
      <c r="J31" s="1">
        <f t="shared" si="4"/>
        <v>29.783002852840053</v>
      </c>
      <c r="K31">
        <f t="shared" si="5"/>
        <v>802561.41247002466</v>
      </c>
      <c r="L31">
        <f t="shared" si="6"/>
        <v>802.56141247002461</v>
      </c>
      <c r="X31" s="6">
        <v>122.845</v>
      </c>
      <c r="Y31" s="8">
        <f t="shared" si="7"/>
        <v>2050</v>
      </c>
      <c r="Z31" s="6">
        <v>0.12784999999999999</v>
      </c>
      <c r="AA31" s="6">
        <v>1.32098</v>
      </c>
      <c r="AB31" s="6">
        <f t="shared" si="8"/>
        <v>21518.022829615667</v>
      </c>
      <c r="AC31" s="6">
        <f t="shared" si="9"/>
        <v>21.518022829615667</v>
      </c>
      <c r="AD31" s="6">
        <f t="shared" si="10"/>
        <v>21.652808317559739</v>
      </c>
      <c r="AE31" s="6">
        <v>100.232</v>
      </c>
      <c r="AF31" s="6">
        <v>0.26540799999999998</v>
      </c>
      <c r="AG31" s="6">
        <f t="shared" si="11"/>
        <v>29.582713527294359</v>
      </c>
      <c r="AH31" s="6">
        <f t="shared" si="12"/>
        <v>797580.11753847485</v>
      </c>
      <c r="AI31" s="10">
        <f t="shared" si="13"/>
        <v>797.58011753847484</v>
      </c>
    </row>
    <row r="32" spans="1:35" x14ac:dyDescent="0.45">
      <c r="A32">
        <v>124.794</v>
      </c>
      <c r="B32">
        <f t="shared" si="0"/>
        <v>2150</v>
      </c>
      <c r="C32">
        <v>0.13435</v>
      </c>
      <c r="D32">
        <v>1.3216399999999999</v>
      </c>
      <c r="E32">
        <f t="shared" si="1"/>
        <v>22841.695465493773</v>
      </c>
      <c r="F32">
        <f t="shared" si="2"/>
        <v>22.841695465493771</v>
      </c>
      <c r="G32">
        <f t="shared" si="3"/>
        <v>22.984772229244999</v>
      </c>
      <c r="H32">
        <v>101.449</v>
      </c>
      <c r="I32">
        <v>0.26333600000000001</v>
      </c>
      <c r="J32" s="1">
        <f t="shared" si="4"/>
        <v>29.883195953013299</v>
      </c>
      <c r="K32">
        <f t="shared" si="5"/>
        <v>807264.20049645565</v>
      </c>
      <c r="L32">
        <f t="shared" si="6"/>
        <v>807.2642004964556</v>
      </c>
      <c r="X32" s="5">
        <v>123.79600000000001</v>
      </c>
      <c r="Y32" s="7">
        <f t="shared" si="7"/>
        <v>2100</v>
      </c>
      <c r="Z32" s="5">
        <v>0.13089999999999999</v>
      </c>
      <c r="AA32" s="5">
        <v>1.32287</v>
      </c>
      <c r="AB32" s="5">
        <f t="shared" si="8"/>
        <v>22180.521520578073</v>
      </c>
      <c r="AC32" s="5">
        <f t="shared" si="9"/>
        <v>22.180521520578072</v>
      </c>
      <c r="AD32" s="5">
        <f t="shared" si="10"/>
        <v>22.319456795425463</v>
      </c>
      <c r="AE32" s="5">
        <v>100.858</v>
      </c>
      <c r="AF32" s="5">
        <v>0.26427800000000001</v>
      </c>
      <c r="AG32" s="5">
        <f t="shared" si="11"/>
        <v>29.783002852840053</v>
      </c>
      <c r="AH32" s="5">
        <f t="shared" si="12"/>
        <v>802561.41247002466</v>
      </c>
      <c r="AI32" s="9">
        <f t="shared" si="13"/>
        <v>802.56141247002461</v>
      </c>
    </row>
    <row r="33" spans="1:35" x14ac:dyDescent="0.45">
      <c r="A33">
        <v>125.137</v>
      </c>
      <c r="B33">
        <f t="shared" si="0"/>
        <v>2200</v>
      </c>
      <c r="C33">
        <v>0.13769999999999999</v>
      </c>
      <c r="D33">
        <v>1.3165199999999999</v>
      </c>
      <c r="E33">
        <f t="shared" si="1"/>
        <v>23487.171431563511</v>
      </c>
      <c r="F33">
        <f t="shared" si="2"/>
        <v>23.48717143156351</v>
      </c>
      <c r="G33">
        <f t="shared" si="3"/>
        <v>23.634291354564628</v>
      </c>
      <c r="H33">
        <v>101.94499999999999</v>
      </c>
      <c r="I33">
        <v>0.26271899999999998</v>
      </c>
      <c r="J33" s="1">
        <f t="shared" si="4"/>
        <v>29.980105291313791</v>
      </c>
      <c r="K33">
        <f t="shared" si="5"/>
        <v>811211.04120899329</v>
      </c>
      <c r="L33">
        <f t="shared" si="6"/>
        <v>811.21104120899327</v>
      </c>
      <c r="X33" s="6">
        <v>124.794</v>
      </c>
      <c r="Y33" s="8">
        <f t="shared" si="7"/>
        <v>2150</v>
      </c>
      <c r="Z33" s="6">
        <v>0.13435</v>
      </c>
      <c r="AA33" s="6">
        <v>1.3216399999999999</v>
      </c>
      <c r="AB33" s="6">
        <f t="shared" si="8"/>
        <v>22841.695465493773</v>
      </c>
      <c r="AC33" s="6">
        <f t="shared" si="9"/>
        <v>22.841695465493771</v>
      </c>
      <c r="AD33" s="6">
        <f t="shared" si="10"/>
        <v>22.984772229244999</v>
      </c>
      <c r="AE33" s="6">
        <v>101.449</v>
      </c>
      <c r="AF33" s="6">
        <v>0.26333600000000001</v>
      </c>
      <c r="AG33" s="6">
        <f t="shared" si="11"/>
        <v>29.883195953013299</v>
      </c>
      <c r="AH33" s="6">
        <f t="shared" si="12"/>
        <v>807264.20049645565</v>
      </c>
      <c r="AI33" s="10">
        <f t="shared" si="13"/>
        <v>807.2642004964556</v>
      </c>
    </row>
    <row r="34" spans="1:35" x14ac:dyDescent="0.45">
      <c r="A34">
        <v>126.02800000000001</v>
      </c>
      <c r="B34">
        <f t="shared" si="0"/>
        <v>2250</v>
      </c>
      <c r="C34">
        <v>0.14105000000000001</v>
      </c>
      <c r="D34">
        <v>1.3046500000000001</v>
      </c>
      <c r="E34">
        <f t="shared" si="1"/>
        <v>24129.123468426013</v>
      </c>
      <c r="F34">
        <f t="shared" si="2"/>
        <v>24.129123468426013</v>
      </c>
      <c r="G34">
        <f t="shared" si="3"/>
        <v>24.280264477342428</v>
      </c>
      <c r="H34">
        <v>102.404</v>
      </c>
      <c r="I34">
        <v>0.26234000000000002</v>
      </c>
      <c r="J34" s="1">
        <f t="shared" si="4"/>
        <v>30.068020076924533</v>
      </c>
      <c r="K34">
        <f t="shared" si="5"/>
        <v>814863.4603361201</v>
      </c>
      <c r="L34">
        <f t="shared" si="6"/>
        <v>814.86346033612006</v>
      </c>
      <c r="X34" s="5">
        <v>125.137</v>
      </c>
      <c r="Y34" s="7">
        <f t="shared" si="7"/>
        <v>2200</v>
      </c>
      <c r="Z34" s="5">
        <v>0.13769999999999999</v>
      </c>
      <c r="AA34" s="5">
        <v>1.3165199999999999</v>
      </c>
      <c r="AB34" s="5">
        <f t="shared" si="8"/>
        <v>23487.171431563511</v>
      </c>
      <c r="AC34" s="5">
        <f t="shared" si="9"/>
        <v>23.48717143156351</v>
      </c>
      <c r="AD34" s="5">
        <f t="shared" si="10"/>
        <v>23.634291354564628</v>
      </c>
      <c r="AE34" s="5">
        <v>101.94499999999999</v>
      </c>
      <c r="AF34" s="5">
        <v>0.26271899999999998</v>
      </c>
      <c r="AG34" s="5">
        <f t="shared" si="11"/>
        <v>29.980105291313791</v>
      </c>
      <c r="AH34" s="5">
        <f t="shared" si="12"/>
        <v>811211.04120899329</v>
      </c>
      <c r="AI34" s="9">
        <f t="shared" si="13"/>
        <v>811.21104120899327</v>
      </c>
    </row>
    <row r="35" spans="1:35" x14ac:dyDescent="0.45">
      <c r="A35">
        <v>126.66</v>
      </c>
      <c r="B35">
        <f t="shared" si="0"/>
        <v>2300</v>
      </c>
      <c r="C35">
        <v>0.14495</v>
      </c>
      <c r="D35">
        <v>1.2964599999999999</v>
      </c>
      <c r="E35">
        <f t="shared" si="1"/>
        <v>24749.869096240443</v>
      </c>
      <c r="F35">
        <f t="shared" si="2"/>
        <v>24.749869096240445</v>
      </c>
      <c r="G35">
        <f t="shared" si="3"/>
        <v>24.904898357483603</v>
      </c>
      <c r="H35">
        <v>102.755</v>
      </c>
      <c r="I35">
        <v>0.26248300000000002</v>
      </c>
      <c r="J35" s="1">
        <f t="shared" si="4"/>
        <v>30.011732228078774</v>
      </c>
      <c r="K35">
        <f t="shared" si="5"/>
        <v>817656.48672745214</v>
      </c>
      <c r="L35">
        <f t="shared" si="6"/>
        <v>817.65648672745215</v>
      </c>
      <c r="X35" s="6">
        <v>126.02800000000001</v>
      </c>
      <c r="Y35" s="8">
        <f t="shared" si="7"/>
        <v>2250</v>
      </c>
      <c r="Z35" s="6">
        <v>0.14105000000000001</v>
      </c>
      <c r="AA35" s="6">
        <v>1.3046500000000001</v>
      </c>
      <c r="AB35" s="6">
        <f t="shared" si="8"/>
        <v>24129.123468426013</v>
      </c>
      <c r="AC35" s="6">
        <f t="shared" si="9"/>
        <v>24.129123468426013</v>
      </c>
      <c r="AD35" s="6">
        <f t="shared" si="10"/>
        <v>24.280264477342428</v>
      </c>
      <c r="AE35" s="6">
        <v>102.404</v>
      </c>
      <c r="AF35" s="6">
        <v>0.26234000000000002</v>
      </c>
      <c r="AG35" s="6">
        <f t="shared" si="11"/>
        <v>30.068020076924533</v>
      </c>
      <c r="AH35" s="6">
        <f t="shared" si="12"/>
        <v>814863.4603361201</v>
      </c>
      <c r="AI35" s="10">
        <f t="shared" si="13"/>
        <v>814.86346033612006</v>
      </c>
    </row>
    <row r="36" spans="1:35" x14ac:dyDescent="0.45">
      <c r="A36">
        <v>126.822</v>
      </c>
      <c r="B36">
        <f t="shared" si="0"/>
        <v>2350</v>
      </c>
      <c r="C36">
        <v>0.14985000000000001</v>
      </c>
      <c r="D36">
        <v>1.2822899999999999</v>
      </c>
      <c r="E36">
        <f t="shared" si="1"/>
        <v>25336.883443292489</v>
      </c>
      <c r="F36">
        <f t="shared" si="2"/>
        <v>25.336883443292489</v>
      </c>
      <c r="G36">
        <f t="shared" si="3"/>
        <v>25.495589669460539</v>
      </c>
      <c r="H36">
        <v>102.95399999999999</v>
      </c>
      <c r="I36">
        <v>0.26316600000000001</v>
      </c>
      <c r="J36" s="1">
        <f t="shared" si="4"/>
        <v>29.718906294312408</v>
      </c>
      <c r="K36">
        <f t="shared" si="5"/>
        <v>819239.99741655495</v>
      </c>
      <c r="L36">
        <f t="shared" si="6"/>
        <v>819.23999741655496</v>
      </c>
      <c r="X36" s="5">
        <v>126.66</v>
      </c>
      <c r="Y36" s="7">
        <f t="shared" si="7"/>
        <v>2300</v>
      </c>
      <c r="Z36" s="5">
        <v>0.14495</v>
      </c>
      <c r="AA36" s="5">
        <v>1.2964599999999999</v>
      </c>
      <c r="AB36" s="5">
        <f t="shared" si="8"/>
        <v>24749.869096240443</v>
      </c>
      <c r="AC36" s="5">
        <f t="shared" si="9"/>
        <v>24.749869096240445</v>
      </c>
      <c r="AD36" s="5">
        <f t="shared" si="10"/>
        <v>24.904898357483603</v>
      </c>
      <c r="AE36" s="5">
        <v>102.755</v>
      </c>
      <c r="AF36" s="5">
        <v>0.26248300000000002</v>
      </c>
      <c r="AG36" s="5">
        <f t="shared" si="11"/>
        <v>30.011732228078774</v>
      </c>
      <c r="AH36" s="5">
        <f t="shared" si="12"/>
        <v>817656.48672745214</v>
      </c>
      <c r="AI36" s="9">
        <f t="shared" si="13"/>
        <v>817.65648672745215</v>
      </c>
    </row>
    <row r="37" spans="1:35" x14ac:dyDescent="0.45">
      <c r="A37">
        <v>126.69</v>
      </c>
      <c r="B37">
        <f t="shared" si="0"/>
        <v>2400</v>
      </c>
      <c r="C37">
        <v>0.1537</v>
      </c>
      <c r="D37">
        <v>1.2730399999999999</v>
      </c>
      <c r="E37">
        <f t="shared" si="1"/>
        <v>25892.30285893811</v>
      </c>
      <c r="F37">
        <f t="shared" si="2"/>
        <v>25.892302858938109</v>
      </c>
      <c r="G37">
        <f t="shared" si="3"/>
        <v>26.054488144383317</v>
      </c>
      <c r="H37">
        <v>103.01900000000001</v>
      </c>
      <c r="I37">
        <v>0.26384099999999999</v>
      </c>
      <c r="J37" s="1">
        <f t="shared" si="4"/>
        <v>29.609644085635338</v>
      </c>
      <c r="K37">
        <f t="shared" si="5"/>
        <v>819757.22452606109</v>
      </c>
      <c r="L37">
        <f t="shared" si="6"/>
        <v>819.75722452606112</v>
      </c>
      <c r="X37" s="6">
        <v>126.822</v>
      </c>
      <c r="Y37" s="8">
        <f t="shared" si="7"/>
        <v>2350</v>
      </c>
      <c r="Z37" s="6">
        <v>0.14985000000000001</v>
      </c>
      <c r="AA37" s="6">
        <v>1.2822899999999999</v>
      </c>
      <c r="AB37" s="6">
        <f t="shared" si="8"/>
        <v>25336.883443292489</v>
      </c>
      <c r="AC37" s="6">
        <f t="shared" si="9"/>
        <v>25.336883443292489</v>
      </c>
      <c r="AD37" s="6">
        <f t="shared" si="10"/>
        <v>25.495589669460539</v>
      </c>
      <c r="AE37" s="6">
        <v>102.95399999999999</v>
      </c>
      <c r="AF37" s="6">
        <v>0.26316600000000001</v>
      </c>
      <c r="AG37" s="6">
        <f t="shared" si="11"/>
        <v>29.718906294312408</v>
      </c>
      <c r="AH37" s="6">
        <f t="shared" si="12"/>
        <v>819239.99741655495</v>
      </c>
      <c r="AI37" s="10">
        <f t="shared" si="13"/>
        <v>819.23999741655496</v>
      </c>
    </row>
    <row r="38" spans="1:35" x14ac:dyDescent="0.45">
      <c r="A38">
        <v>126.55200000000001</v>
      </c>
      <c r="B38">
        <f t="shared" si="0"/>
        <v>2450</v>
      </c>
      <c r="C38">
        <v>0.15565000000000001</v>
      </c>
      <c r="D38">
        <v>1.2698400000000001</v>
      </c>
      <c r="E38">
        <f t="shared" si="1"/>
        <v>26425.568122316472</v>
      </c>
      <c r="F38">
        <f t="shared" si="2"/>
        <v>26.425568122316474</v>
      </c>
      <c r="G38">
        <f t="shared" si="3"/>
        <v>26.591093696936817</v>
      </c>
      <c r="H38">
        <v>102.995</v>
      </c>
      <c r="I38">
        <v>0.26431100000000002</v>
      </c>
      <c r="J38" s="1">
        <f t="shared" si="4"/>
        <v>29.840877118422181</v>
      </c>
      <c r="K38">
        <f t="shared" si="5"/>
        <v>819566.24836255121</v>
      </c>
      <c r="L38">
        <f t="shared" si="6"/>
        <v>819.56624836255116</v>
      </c>
      <c r="X38" s="5">
        <v>126.69</v>
      </c>
      <c r="Y38" s="7">
        <f t="shared" si="7"/>
        <v>2400</v>
      </c>
      <c r="Z38" s="5">
        <v>0.1537</v>
      </c>
      <c r="AA38" s="5">
        <v>1.2730399999999999</v>
      </c>
      <c r="AB38" s="5">
        <f t="shared" si="8"/>
        <v>25892.30285893811</v>
      </c>
      <c r="AC38" s="5">
        <f t="shared" si="9"/>
        <v>25.892302858938109</v>
      </c>
      <c r="AD38" s="5">
        <f t="shared" si="10"/>
        <v>26.054488144383317</v>
      </c>
      <c r="AE38" s="5">
        <v>103.01900000000001</v>
      </c>
      <c r="AF38" s="5">
        <v>0.26384099999999999</v>
      </c>
      <c r="AG38" s="5">
        <f t="shared" si="11"/>
        <v>29.609644085635338</v>
      </c>
      <c r="AH38" s="5">
        <f t="shared" si="12"/>
        <v>819757.22452606109</v>
      </c>
      <c r="AI38" s="9">
        <f t="shared" si="13"/>
        <v>819.75722452606112</v>
      </c>
    </row>
    <row r="39" spans="1:35" x14ac:dyDescent="0.45">
      <c r="A39">
        <v>126.438</v>
      </c>
      <c r="B39">
        <f t="shared" si="0"/>
        <v>2500</v>
      </c>
      <c r="C39">
        <v>0.15959999999999999</v>
      </c>
      <c r="D39">
        <v>1.2744599999999999</v>
      </c>
      <c r="E39">
        <f t="shared" si="1"/>
        <v>26941.564561734216</v>
      </c>
      <c r="F39">
        <f t="shared" si="2"/>
        <v>26.941564561734214</v>
      </c>
      <c r="G39">
        <f t="shared" si="3"/>
        <v>27.110322256350663</v>
      </c>
      <c r="H39">
        <v>102.90600000000001</v>
      </c>
      <c r="I39">
        <v>0.26518700000000001</v>
      </c>
      <c r="J39" s="1">
        <f t="shared" si="4"/>
        <v>29.670598172670392</v>
      </c>
      <c r="K39">
        <f t="shared" si="5"/>
        <v>818858.0450895353</v>
      </c>
      <c r="L39">
        <f t="shared" si="6"/>
        <v>818.85804508953527</v>
      </c>
      <c r="X39" s="15">
        <v>126.55200000000001</v>
      </c>
      <c r="Y39" s="16">
        <f t="shared" si="7"/>
        <v>2450</v>
      </c>
      <c r="Z39" s="15">
        <v>0.15565000000000001</v>
      </c>
      <c r="AA39" s="15">
        <v>1.2698400000000001</v>
      </c>
      <c r="AB39" s="15">
        <f t="shared" si="8"/>
        <v>26425.568122316472</v>
      </c>
      <c r="AC39" s="15">
        <f t="shared" si="9"/>
        <v>26.425568122316474</v>
      </c>
      <c r="AD39" s="15">
        <f t="shared" si="10"/>
        <v>26.591093696936817</v>
      </c>
      <c r="AE39" s="15">
        <v>102.995</v>
      </c>
      <c r="AF39" s="15">
        <v>0.26431100000000002</v>
      </c>
      <c r="AG39" s="15">
        <f t="shared" si="11"/>
        <v>29.840877118422181</v>
      </c>
      <c r="AH39" s="15">
        <f t="shared" si="12"/>
        <v>819566.24836255121</v>
      </c>
      <c r="AI39" s="17">
        <f t="shared" si="13"/>
        <v>819.56624836255116</v>
      </c>
    </row>
    <row r="40" spans="1:35" x14ac:dyDescent="0.45">
      <c r="A40">
        <v>126.239</v>
      </c>
      <c r="B40">
        <f t="shared" si="0"/>
        <v>2550</v>
      </c>
      <c r="C40">
        <v>0.16259999999999999</v>
      </c>
      <c r="D40">
        <v>1.2787599999999999</v>
      </c>
      <c r="E40">
        <f t="shared" si="1"/>
        <v>27439.538171536286</v>
      </c>
      <c r="F40">
        <f t="shared" si="2"/>
        <v>27.439538171536284</v>
      </c>
      <c r="G40">
        <f t="shared" si="3"/>
        <v>27.611415093997778</v>
      </c>
      <c r="H40">
        <v>102.753</v>
      </c>
      <c r="I40">
        <v>0.26629799999999998</v>
      </c>
      <c r="J40" s="1">
        <f t="shared" si="4"/>
        <v>29.661467414339882</v>
      </c>
      <c r="K40">
        <f t="shared" si="5"/>
        <v>817640.57204715966</v>
      </c>
      <c r="L40">
        <f t="shared" si="6"/>
        <v>817.64057204715971</v>
      </c>
    </row>
    <row r="41" spans="1:35" x14ac:dyDescent="0.45">
      <c r="A41">
        <v>126.161</v>
      </c>
      <c r="B41">
        <f t="shared" si="0"/>
        <v>2600</v>
      </c>
      <c r="C41">
        <v>0.16805</v>
      </c>
      <c r="D41">
        <v>1.27634</v>
      </c>
      <c r="E41">
        <f t="shared" si="1"/>
        <v>27919.300450308936</v>
      </c>
      <c r="F41">
        <f t="shared" si="2"/>
        <v>27.919300450308935</v>
      </c>
      <c r="G41">
        <f t="shared" si="3"/>
        <v>28.094182527721401</v>
      </c>
      <c r="H41">
        <v>102.539</v>
      </c>
      <c r="I41">
        <v>0.26791399999999999</v>
      </c>
      <c r="J41" s="1">
        <f t="shared" si="4"/>
        <v>29.20131384033542</v>
      </c>
      <c r="K41">
        <f t="shared" si="5"/>
        <v>815937.7012558633</v>
      </c>
      <c r="L41">
        <f t="shared" si="6"/>
        <v>815.93770125586332</v>
      </c>
    </row>
    <row r="42" spans="1:35" x14ac:dyDescent="0.45">
      <c r="A42">
        <v>125.84699999999999</v>
      </c>
      <c r="B42">
        <f t="shared" ref="B42:B73" si="14">B41+50</f>
        <v>2650</v>
      </c>
      <c r="C42">
        <v>0.17144999999999999</v>
      </c>
      <c r="D42">
        <v>1.28027</v>
      </c>
      <c r="E42">
        <f t="shared" si="1"/>
        <v>28368.5150277516</v>
      </c>
      <c r="F42">
        <f t="shared" si="2"/>
        <v>28.368515027751599</v>
      </c>
      <c r="G42">
        <f t="shared" si="3"/>
        <v>28.546210914150681</v>
      </c>
      <c r="H42">
        <v>102.223</v>
      </c>
      <c r="I42">
        <v>0.26945799999999998</v>
      </c>
      <c r="J42" s="1">
        <f t="shared" si="4"/>
        <v>29.082751322613753</v>
      </c>
      <c r="K42">
        <f t="shared" si="5"/>
        <v>813423.18176964961</v>
      </c>
      <c r="L42">
        <f t="shared" si="6"/>
        <v>813.42318176964966</v>
      </c>
    </row>
    <row r="43" spans="1:35" x14ac:dyDescent="0.45">
      <c r="A43">
        <v>124.911</v>
      </c>
      <c r="B43">
        <f t="shared" si="14"/>
        <v>2700</v>
      </c>
      <c r="C43">
        <v>0.17465</v>
      </c>
      <c r="D43">
        <v>1.2837099999999999</v>
      </c>
      <c r="E43">
        <f t="shared" si="1"/>
        <v>28781.62111215834</v>
      </c>
      <c r="F43">
        <f t="shared" si="2"/>
        <v>28.781621112158341</v>
      </c>
      <c r="G43">
        <f t="shared" si="3"/>
        <v>28.961904629660911</v>
      </c>
      <c r="H43">
        <v>101.791</v>
      </c>
      <c r="I43">
        <v>0.27109499999999997</v>
      </c>
      <c r="J43" s="1">
        <f t="shared" si="4"/>
        <v>28.965633955032622</v>
      </c>
      <c r="K43">
        <f t="shared" si="5"/>
        <v>809985.6108264717</v>
      </c>
      <c r="L43">
        <f t="shared" si="6"/>
        <v>809.98561082647166</v>
      </c>
    </row>
    <row r="44" spans="1:35" x14ac:dyDescent="0.45">
      <c r="A44">
        <v>123.92700000000001</v>
      </c>
      <c r="B44">
        <f t="shared" si="14"/>
        <v>2750</v>
      </c>
      <c r="C44">
        <v>0.1784</v>
      </c>
      <c r="D44">
        <v>1.2811999999999999</v>
      </c>
      <c r="E44">
        <f t="shared" si="1"/>
        <v>29181.563514504138</v>
      </c>
      <c r="F44">
        <f t="shared" si="2"/>
        <v>29.181563514504138</v>
      </c>
      <c r="G44">
        <f t="shared" si="3"/>
        <v>29.364352207890036</v>
      </c>
      <c r="H44">
        <v>101.32899999999999</v>
      </c>
      <c r="I44">
        <v>0.27273599999999998</v>
      </c>
      <c r="J44" s="1">
        <f t="shared" si="4"/>
        <v>28.750809924109532</v>
      </c>
      <c r="K44">
        <f t="shared" si="5"/>
        <v>806309.31967890612</v>
      </c>
      <c r="L44">
        <f t="shared" si="6"/>
        <v>806.30931967890615</v>
      </c>
    </row>
    <row r="45" spans="1:35" x14ac:dyDescent="0.45">
      <c r="A45">
        <v>123.68899999999999</v>
      </c>
      <c r="B45">
        <f t="shared" si="14"/>
        <v>2800</v>
      </c>
      <c r="C45">
        <v>0.18004999999999999</v>
      </c>
      <c r="D45">
        <v>1.2744800000000001</v>
      </c>
      <c r="E45">
        <f t="shared" si="1"/>
        <v>29594.847628023879</v>
      </c>
      <c r="F45">
        <f t="shared" si="2"/>
        <v>29.594847628023878</v>
      </c>
      <c r="G45">
        <f t="shared" si="3"/>
        <v>29.780225067659437</v>
      </c>
      <c r="H45">
        <v>100.929</v>
      </c>
      <c r="I45">
        <v>0.27403499999999997</v>
      </c>
      <c r="J45" s="1">
        <f t="shared" si="4"/>
        <v>28.89078610396621</v>
      </c>
      <c r="K45">
        <f t="shared" si="5"/>
        <v>803126.38362040801</v>
      </c>
      <c r="L45">
        <f t="shared" si="6"/>
        <v>803.12638362040798</v>
      </c>
    </row>
    <row r="46" spans="1:35" x14ac:dyDescent="0.45">
      <c r="A46">
        <v>123.389</v>
      </c>
      <c r="B46">
        <f t="shared" si="14"/>
        <v>2850</v>
      </c>
      <c r="C46">
        <v>0.18310000000000001</v>
      </c>
      <c r="D46">
        <v>1.2603599999999999</v>
      </c>
      <c r="E46">
        <f t="shared" si="1"/>
        <v>30006.032045240336</v>
      </c>
      <c r="F46">
        <f t="shared" si="2"/>
        <v>30.006032045240335</v>
      </c>
      <c r="G46">
        <f t="shared" si="3"/>
        <v>30.19398507896037</v>
      </c>
      <c r="H46">
        <v>100.536</v>
      </c>
      <c r="I46">
        <v>0.275839</v>
      </c>
      <c r="J46" s="1">
        <f t="shared" si="4"/>
        <v>28.804251933785075</v>
      </c>
      <c r="K46">
        <f t="shared" si="5"/>
        <v>799999.14894293353</v>
      </c>
      <c r="L46">
        <f t="shared" si="6"/>
        <v>799.99914894293352</v>
      </c>
    </row>
    <row r="47" spans="1:35" x14ac:dyDescent="0.45">
      <c r="A47">
        <v>122.51900000000001</v>
      </c>
      <c r="B47">
        <f t="shared" si="14"/>
        <v>2900</v>
      </c>
      <c r="C47">
        <v>0.18790000000000001</v>
      </c>
      <c r="D47">
        <v>1.2531000000000001</v>
      </c>
      <c r="E47">
        <f t="shared" si="1"/>
        <v>30403.38255314693</v>
      </c>
      <c r="F47">
        <f t="shared" si="2"/>
        <v>30.40338255314693</v>
      </c>
      <c r="G47">
        <f t="shared" si="3"/>
        <v>30.593824527533915</v>
      </c>
      <c r="H47">
        <v>100.111</v>
      </c>
      <c r="I47">
        <v>0.27851900000000002</v>
      </c>
      <c r="J47" s="1">
        <f t="shared" si="4"/>
        <v>28.440124964299891</v>
      </c>
      <c r="K47">
        <f t="shared" si="5"/>
        <v>796617.27938077936</v>
      </c>
      <c r="L47">
        <f t="shared" si="6"/>
        <v>796.61727938077934</v>
      </c>
    </row>
    <row r="48" spans="1:35" x14ac:dyDescent="0.45">
      <c r="A48">
        <v>121.837</v>
      </c>
      <c r="B48">
        <f t="shared" si="14"/>
        <v>2950</v>
      </c>
      <c r="C48">
        <v>0.19255</v>
      </c>
      <c r="D48">
        <v>1.23943</v>
      </c>
      <c r="E48">
        <f t="shared" si="1"/>
        <v>30809.628233322863</v>
      </c>
      <c r="F48">
        <f t="shared" si="2"/>
        <v>30.809628233322861</v>
      </c>
      <c r="G48">
        <f t="shared" si="3"/>
        <v>31.002614866327473</v>
      </c>
      <c r="H48">
        <v>99.729200000000006</v>
      </c>
      <c r="I48">
        <v>0.28164899999999998</v>
      </c>
      <c r="J48" s="1">
        <f t="shared" si="4"/>
        <v>28.124143893960486</v>
      </c>
      <c r="K48">
        <f t="shared" si="5"/>
        <v>793579.16691294266</v>
      </c>
      <c r="L48">
        <f t="shared" si="6"/>
        <v>793.5791669129427</v>
      </c>
    </row>
    <row r="49" spans="1:12" x14ac:dyDescent="0.45">
      <c r="A49">
        <v>121.709</v>
      </c>
      <c r="B49">
        <f t="shared" si="14"/>
        <v>3000</v>
      </c>
      <c r="C49">
        <v>0.19900000000000001</v>
      </c>
      <c r="D49">
        <v>1.2273499999999999</v>
      </c>
      <c r="E49">
        <f t="shared" si="1"/>
        <v>31240.1822180333</v>
      </c>
      <c r="F49">
        <f t="shared" si="2"/>
        <v>31.240182218033301</v>
      </c>
      <c r="G49">
        <f t="shared" si="3"/>
        <v>31.435865773026283</v>
      </c>
      <c r="H49">
        <v>99.4375</v>
      </c>
      <c r="I49">
        <v>0.285103</v>
      </c>
      <c r="J49" s="1">
        <f t="shared" si="4"/>
        <v>27.592868950013198</v>
      </c>
      <c r="K49">
        <f t="shared" si="5"/>
        <v>791258.01079228276</v>
      </c>
      <c r="L49">
        <f t="shared" si="6"/>
        <v>791.25801079228279</v>
      </c>
    </row>
    <row r="50" spans="1:12" x14ac:dyDescent="0.45">
      <c r="A50">
        <v>121.123</v>
      </c>
      <c r="B50">
        <f t="shared" si="14"/>
        <v>3050</v>
      </c>
      <c r="C50">
        <v>0.20605000000000001</v>
      </c>
      <c r="D50">
        <v>1.2193000000000001</v>
      </c>
      <c r="E50">
        <f t="shared" si="1"/>
        <v>31680.457639543409</v>
      </c>
      <c r="F50">
        <f t="shared" si="2"/>
        <v>31.680457639543409</v>
      </c>
      <c r="G50">
        <f t="shared" si="3"/>
        <v>31.878899010065631</v>
      </c>
      <c r="H50">
        <v>99.1858</v>
      </c>
      <c r="I50">
        <v>0.28850599999999998</v>
      </c>
      <c r="J50" s="1">
        <f t="shared" si="4"/>
        <v>27.024346708627878</v>
      </c>
      <c r="K50">
        <f t="shared" si="5"/>
        <v>789255.14827747282</v>
      </c>
      <c r="L50">
        <f t="shared" si="6"/>
        <v>789.25514827747281</v>
      </c>
    </row>
    <row r="51" spans="1:12" x14ac:dyDescent="0.45">
      <c r="A51">
        <v>121.124</v>
      </c>
      <c r="B51">
        <f t="shared" si="14"/>
        <v>3100</v>
      </c>
      <c r="C51">
        <v>0.21004999999999999</v>
      </c>
      <c r="D51">
        <v>1.20692</v>
      </c>
      <c r="E51">
        <f t="shared" si="1"/>
        <v>32150.691171850453</v>
      </c>
      <c r="F51">
        <f t="shared" si="2"/>
        <v>32.150691171850454</v>
      </c>
      <c r="G51">
        <f t="shared" si="3"/>
        <v>32.352078010764522</v>
      </c>
      <c r="H51">
        <v>99.034499999999994</v>
      </c>
      <c r="I51">
        <v>0.29098600000000002</v>
      </c>
      <c r="J51" s="1">
        <f t="shared" si="4"/>
        <v>26.903203966420573</v>
      </c>
      <c r="K51">
        <f t="shared" si="5"/>
        <v>788051.20271334599</v>
      </c>
      <c r="L51">
        <f t="shared" si="6"/>
        <v>788.05120271334602</v>
      </c>
    </row>
    <row r="52" spans="1:12" x14ac:dyDescent="0.45">
      <c r="A52">
        <v>120.851</v>
      </c>
      <c r="B52">
        <f t="shared" si="14"/>
        <v>3150</v>
      </c>
      <c r="C52">
        <v>0.21604999999999999</v>
      </c>
      <c r="D52">
        <v>1.1927399999999999</v>
      </c>
      <c r="E52">
        <f t="shared" si="1"/>
        <v>32639.099905749299</v>
      </c>
      <c r="F52">
        <f t="shared" si="2"/>
        <v>32.639099905749298</v>
      </c>
      <c r="G52">
        <f t="shared" si="3"/>
        <v>32.843546059640211</v>
      </c>
      <c r="H52">
        <v>98.943100000000001</v>
      </c>
      <c r="I52">
        <v>0.29297400000000001</v>
      </c>
      <c r="J52" s="1">
        <f t="shared" si="4"/>
        <v>26.553408657942647</v>
      </c>
      <c r="K52">
        <f t="shared" si="5"/>
        <v>787323.90182397934</v>
      </c>
      <c r="L52">
        <f t="shared" si="6"/>
        <v>787.32390182397933</v>
      </c>
    </row>
    <row r="53" spans="1:12" x14ac:dyDescent="0.45">
      <c r="A53">
        <v>120.596</v>
      </c>
      <c r="B53">
        <f t="shared" si="14"/>
        <v>3200</v>
      </c>
      <c r="C53">
        <v>0.21795</v>
      </c>
      <c r="D53">
        <v>1.1848099999999999</v>
      </c>
      <c r="E53">
        <f t="shared" si="1"/>
        <v>33158.353754319825</v>
      </c>
      <c r="F53">
        <f t="shared" si="2"/>
        <v>33.158353754319826</v>
      </c>
      <c r="G53">
        <f t="shared" si="3"/>
        <v>33.366052432102016</v>
      </c>
      <c r="H53">
        <v>98.946600000000004</v>
      </c>
      <c r="I53">
        <v>0.29386499999999999</v>
      </c>
      <c r="J53" s="1">
        <f t="shared" si="4"/>
        <v>26.740681024033609</v>
      </c>
      <c r="K53">
        <f t="shared" si="5"/>
        <v>787351.75251449086</v>
      </c>
      <c r="L53">
        <f t="shared" si="6"/>
        <v>787.35175251449084</v>
      </c>
    </row>
    <row r="54" spans="1:12" x14ac:dyDescent="0.45">
      <c r="A54">
        <v>120.84</v>
      </c>
      <c r="B54">
        <f t="shared" si="14"/>
        <v>3250</v>
      </c>
      <c r="C54">
        <v>0.22305</v>
      </c>
      <c r="D54">
        <v>1.17378</v>
      </c>
      <c r="E54">
        <f t="shared" si="1"/>
        <v>33729.105141899672</v>
      </c>
      <c r="F54">
        <f t="shared" si="2"/>
        <v>33.729105141899673</v>
      </c>
      <c r="G54">
        <f t="shared" si="3"/>
        <v>33.940378916003624</v>
      </c>
      <c r="H54">
        <v>99.101299999999995</v>
      </c>
      <c r="I54">
        <v>0.29428300000000002</v>
      </c>
      <c r="J54" s="1">
        <f t="shared" si="4"/>
        <v>26.57902024513557</v>
      </c>
      <c r="K54">
        <f t="shared" si="5"/>
        <v>788582.75303511508</v>
      </c>
      <c r="L54">
        <f t="shared" si="6"/>
        <v>788.58275303511505</v>
      </c>
    </row>
    <row r="55" spans="1:12" x14ac:dyDescent="0.45">
      <c r="A55">
        <v>121.633</v>
      </c>
      <c r="B55">
        <f t="shared" si="14"/>
        <v>3300</v>
      </c>
      <c r="C55">
        <v>0.22550000000000001</v>
      </c>
      <c r="D55">
        <v>1.1611800000000001</v>
      </c>
      <c r="E55">
        <f t="shared" si="1"/>
        <v>34349.651272384544</v>
      </c>
      <c r="F55">
        <f t="shared" si="2"/>
        <v>34.349651272384541</v>
      </c>
      <c r="G55">
        <f t="shared" si="3"/>
        <v>34.564812049195545</v>
      </c>
      <c r="H55">
        <v>99.395399999999995</v>
      </c>
      <c r="I55">
        <v>0.29389599999999999</v>
      </c>
      <c r="J55" s="1">
        <f t="shared" si="4"/>
        <v>26.773932396088689</v>
      </c>
      <c r="K55">
        <f t="shared" si="5"/>
        <v>790923.00677212595</v>
      </c>
      <c r="L55">
        <f t="shared" si="6"/>
        <v>790.92300677212597</v>
      </c>
    </row>
    <row r="56" spans="1:12" x14ac:dyDescent="0.45">
      <c r="A56">
        <v>122.181</v>
      </c>
      <c r="B56">
        <f t="shared" si="14"/>
        <v>3350</v>
      </c>
      <c r="C56">
        <v>0.22850000000000001</v>
      </c>
      <c r="D56">
        <v>1.1510400000000001</v>
      </c>
      <c r="E56">
        <f t="shared" si="1"/>
        <v>34989.239710964495</v>
      </c>
      <c r="F56">
        <f t="shared" si="2"/>
        <v>34.989239710964497</v>
      </c>
      <c r="G56">
        <f t="shared" si="3"/>
        <v>35.208406768485403</v>
      </c>
      <c r="H56">
        <v>99.734999999999999</v>
      </c>
      <c r="I56">
        <v>0.29346</v>
      </c>
      <c r="J56" s="1">
        <f t="shared" si="4"/>
        <v>26.914398454691529</v>
      </c>
      <c r="K56">
        <f t="shared" si="5"/>
        <v>793625.31948579091</v>
      </c>
      <c r="L56">
        <f t="shared" si="6"/>
        <v>793.6253194857909</v>
      </c>
    </row>
    <row r="57" spans="1:12" x14ac:dyDescent="0.45">
      <c r="A57">
        <v>122.93300000000001</v>
      </c>
      <c r="B57">
        <f t="shared" si="14"/>
        <v>3400</v>
      </c>
      <c r="C57">
        <v>0.23419999999999999</v>
      </c>
      <c r="D57">
        <v>1.14117</v>
      </c>
      <c r="E57">
        <f t="shared" si="1"/>
        <v>35638.22389779034</v>
      </c>
      <c r="F57">
        <f t="shared" si="2"/>
        <v>35.63822389779034</v>
      </c>
      <c r="G57">
        <f t="shared" si="3"/>
        <v>35.861456089500471</v>
      </c>
      <c r="H57">
        <v>100.09099999999999</v>
      </c>
      <c r="I57">
        <v>0.293352</v>
      </c>
      <c r="J57" s="1">
        <f t="shared" si="4"/>
        <v>26.746412456416135</v>
      </c>
      <c r="K57">
        <f t="shared" si="5"/>
        <v>796458.13257785421</v>
      </c>
      <c r="L57">
        <f t="shared" si="6"/>
        <v>796.45813257785426</v>
      </c>
    </row>
    <row r="58" spans="1:12" x14ac:dyDescent="0.45">
      <c r="A58">
        <v>123.47499999999999</v>
      </c>
      <c r="B58">
        <f t="shared" si="14"/>
        <v>3450</v>
      </c>
      <c r="C58">
        <v>0.23605000000000001</v>
      </c>
      <c r="D58">
        <v>1.12669</v>
      </c>
      <c r="E58">
        <f t="shared" si="1"/>
        <v>36272.510210493245</v>
      </c>
      <c r="F58">
        <f t="shared" si="2"/>
        <v>36.272510210493245</v>
      </c>
      <c r="G58">
        <f t="shared" si="3"/>
        <v>36.499715471236293</v>
      </c>
      <c r="H58">
        <v>100.396</v>
      </c>
      <c r="I58">
        <v>0.29325499999999999</v>
      </c>
      <c r="J58" s="1">
        <f t="shared" si="4"/>
        <v>27.009091938915532</v>
      </c>
      <c r="K58">
        <f t="shared" si="5"/>
        <v>798885.12132245908</v>
      </c>
      <c r="L58">
        <f t="shared" si="6"/>
        <v>798.8851213224591</v>
      </c>
    </row>
    <row r="59" spans="1:12" x14ac:dyDescent="0.45">
      <c r="A59">
        <v>123.428</v>
      </c>
      <c r="B59">
        <f t="shared" si="14"/>
        <v>3500</v>
      </c>
      <c r="C59">
        <v>0.24195</v>
      </c>
      <c r="D59">
        <v>1.11975</v>
      </c>
      <c r="E59">
        <f t="shared" si="1"/>
        <v>36877.00282752121</v>
      </c>
      <c r="F59">
        <f t="shared" si="2"/>
        <v>36.87700282752121</v>
      </c>
      <c r="G59">
        <f t="shared" si="3"/>
        <v>37.107994534304858</v>
      </c>
      <c r="H59">
        <v>100.611</v>
      </c>
      <c r="I59">
        <v>0.29400799999999999</v>
      </c>
      <c r="J59" s="1">
        <f t="shared" si="4"/>
        <v>26.789608473586501</v>
      </c>
      <c r="K59">
        <f t="shared" si="5"/>
        <v>800595.94945390208</v>
      </c>
      <c r="L59">
        <f t="shared" si="6"/>
        <v>800.59594945390211</v>
      </c>
    </row>
    <row r="60" spans="1:12" x14ac:dyDescent="0.45">
      <c r="A60">
        <v>124.205</v>
      </c>
      <c r="B60">
        <f t="shared" si="14"/>
        <v>3550</v>
      </c>
      <c r="C60">
        <v>0.24545</v>
      </c>
      <c r="D60">
        <v>1.10622</v>
      </c>
      <c r="E60">
        <f t="shared" si="1"/>
        <v>37476.311655670746</v>
      </c>
      <c r="F60">
        <f t="shared" si="2"/>
        <v>37.476311655670749</v>
      </c>
      <c r="G60">
        <f t="shared" si="3"/>
        <v>37.711057338062233</v>
      </c>
      <c r="H60">
        <v>100.806</v>
      </c>
      <c r="I60">
        <v>0.294983</v>
      </c>
      <c r="J60" s="1">
        <f t="shared" si="4"/>
        <v>26.836766148665347</v>
      </c>
      <c r="K60">
        <f t="shared" si="5"/>
        <v>802147.63078241958</v>
      </c>
      <c r="L60">
        <f t="shared" si="6"/>
        <v>802.14763078241958</v>
      </c>
    </row>
    <row r="61" spans="1:12" x14ac:dyDescent="0.45">
      <c r="A61">
        <v>124.066</v>
      </c>
      <c r="B61">
        <f t="shared" si="14"/>
        <v>3600</v>
      </c>
      <c r="C61">
        <v>0.25505</v>
      </c>
      <c r="D61">
        <v>1.09697</v>
      </c>
      <c r="E61">
        <f t="shared" si="1"/>
        <v>38025.636192271442</v>
      </c>
      <c r="F61">
        <f t="shared" si="2"/>
        <v>38.025636192271442</v>
      </c>
      <c r="G61">
        <f t="shared" si="3"/>
        <v>38.263822756582783</v>
      </c>
      <c r="H61">
        <v>100.863</v>
      </c>
      <c r="I61">
        <v>0.29691499999999998</v>
      </c>
      <c r="J61" s="1">
        <f t="shared" si="4"/>
        <v>26.205203539391817</v>
      </c>
      <c r="K61">
        <f t="shared" si="5"/>
        <v>802601.19917075592</v>
      </c>
      <c r="L61">
        <f t="shared" si="6"/>
        <v>802.60119917075588</v>
      </c>
    </row>
    <row r="62" spans="1:12" x14ac:dyDescent="0.45">
      <c r="A62">
        <v>123.967</v>
      </c>
      <c r="B62">
        <f t="shared" si="14"/>
        <v>3650</v>
      </c>
      <c r="C62">
        <v>0.25755</v>
      </c>
      <c r="D62">
        <v>1.0940099999999999</v>
      </c>
      <c r="E62">
        <f t="shared" si="1"/>
        <v>38540.009425070682</v>
      </c>
      <c r="F62">
        <f t="shared" si="2"/>
        <v>38.540009425070686</v>
      </c>
      <c r="G62">
        <f t="shared" si="3"/>
        <v>38.781417941868888</v>
      </c>
      <c r="H62">
        <v>100.827</v>
      </c>
      <c r="I62">
        <v>0.29831200000000002</v>
      </c>
      <c r="J62" s="1">
        <f t="shared" si="4"/>
        <v>26.301870712767101</v>
      </c>
      <c r="K62">
        <f t="shared" si="5"/>
        <v>802314.73492549104</v>
      </c>
      <c r="L62">
        <f t="shared" si="6"/>
        <v>802.31473492549105</v>
      </c>
    </row>
    <row r="63" spans="1:12" x14ac:dyDescent="0.45">
      <c r="A63">
        <v>123.815</v>
      </c>
      <c r="B63">
        <f t="shared" si="14"/>
        <v>3700</v>
      </c>
      <c r="C63">
        <v>0.26445000000000002</v>
      </c>
      <c r="D63">
        <v>1.09659</v>
      </c>
      <c r="E63">
        <f t="shared" si="1"/>
        <v>39022.620169651265</v>
      </c>
      <c r="F63">
        <f t="shared" si="2"/>
        <v>39.022620169651269</v>
      </c>
      <c r="G63">
        <f t="shared" si="3"/>
        <v>39.267051683739247</v>
      </c>
      <c r="H63">
        <v>100.71</v>
      </c>
      <c r="I63">
        <v>0.29980299999999999</v>
      </c>
      <c r="J63" s="1">
        <f t="shared" si="4"/>
        <v>25.936372306857024</v>
      </c>
      <c r="K63">
        <f t="shared" si="5"/>
        <v>801383.72612838016</v>
      </c>
      <c r="L63">
        <f t="shared" si="6"/>
        <v>801.3837261283802</v>
      </c>
    </row>
    <row r="64" spans="1:12" x14ac:dyDescent="0.45">
      <c r="A64">
        <v>123.767</v>
      </c>
      <c r="B64">
        <f t="shared" si="14"/>
        <v>3750</v>
      </c>
      <c r="C64">
        <v>0.2651</v>
      </c>
      <c r="D64">
        <v>1.0980799999999999</v>
      </c>
      <c r="E64">
        <f t="shared" si="1"/>
        <v>39473.374175306315</v>
      </c>
      <c r="F64">
        <f t="shared" si="2"/>
        <v>39.473374175306311</v>
      </c>
      <c r="G64">
        <f t="shared" si="3"/>
        <v>39.720629141115481</v>
      </c>
      <c r="H64">
        <v>100.515</v>
      </c>
      <c r="I64">
        <v>0.30066300000000001</v>
      </c>
      <c r="J64" s="1">
        <f t="shared" si="4"/>
        <v>26.171637721690576</v>
      </c>
      <c r="K64">
        <f t="shared" si="5"/>
        <v>799832.04479986231</v>
      </c>
      <c r="L64">
        <f t="shared" si="6"/>
        <v>799.83204479986227</v>
      </c>
    </row>
    <row r="65" spans="1:12" x14ac:dyDescent="0.45">
      <c r="A65">
        <v>123.509</v>
      </c>
      <c r="B65">
        <f t="shared" si="14"/>
        <v>3800</v>
      </c>
      <c r="C65">
        <v>0.26929999999999998</v>
      </c>
      <c r="D65">
        <v>1.09907</v>
      </c>
      <c r="E65">
        <f t="shared" si="1"/>
        <v>39874.332390826261</v>
      </c>
      <c r="F65">
        <f t="shared" si="2"/>
        <v>39.874332390826261</v>
      </c>
      <c r="G65">
        <f t="shared" si="3"/>
        <v>40.124098895411649</v>
      </c>
      <c r="H65">
        <v>100.2</v>
      </c>
      <c r="I65">
        <v>0.30196800000000001</v>
      </c>
      <c r="J65" s="1">
        <f t="shared" si="4"/>
        <v>26.025162370118</v>
      </c>
      <c r="K65">
        <f t="shared" si="5"/>
        <v>797325.48265379481</v>
      </c>
      <c r="L65">
        <f t="shared" si="6"/>
        <v>797.32548265379478</v>
      </c>
    </row>
    <row r="66" spans="1:12" x14ac:dyDescent="0.45">
      <c r="A66">
        <v>122.672</v>
      </c>
      <c r="B66">
        <f t="shared" si="14"/>
        <v>3850</v>
      </c>
      <c r="C66">
        <v>0.27374999999999999</v>
      </c>
      <c r="D66">
        <v>1.1053299999999999</v>
      </c>
      <c r="E66">
        <f t="shared" si="1"/>
        <v>40211.917478269985</v>
      </c>
      <c r="F66">
        <f t="shared" si="2"/>
        <v>40.211917478269982</v>
      </c>
      <c r="G66">
        <f t="shared" si="3"/>
        <v>40.46379856239151</v>
      </c>
      <c r="H66">
        <v>99.736000000000004</v>
      </c>
      <c r="I66">
        <v>0.30370200000000003</v>
      </c>
      <c r="J66" s="1">
        <f t="shared" si="4"/>
        <v>25.81885812838285</v>
      </c>
      <c r="K66">
        <f t="shared" si="5"/>
        <v>793633.27682593721</v>
      </c>
      <c r="L66">
        <f t="shared" si="6"/>
        <v>793.63327682593717</v>
      </c>
    </row>
    <row r="67" spans="1:12" x14ac:dyDescent="0.45">
      <c r="A67">
        <v>122.157</v>
      </c>
      <c r="B67">
        <f t="shared" si="14"/>
        <v>3900</v>
      </c>
      <c r="C67">
        <v>0.27589999999999998</v>
      </c>
      <c r="D67">
        <v>1.11704</v>
      </c>
      <c r="E67">
        <f t="shared" si="1"/>
        <v>40508.089852340563</v>
      </c>
      <c r="F67">
        <f t="shared" si="2"/>
        <v>40.508089852340561</v>
      </c>
      <c r="G67">
        <f t="shared" si="3"/>
        <v>40.761826113318754</v>
      </c>
      <c r="H67">
        <v>99.182500000000005</v>
      </c>
      <c r="I67">
        <v>0.30551200000000001</v>
      </c>
      <c r="J67" s="1">
        <f t="shared" si="4"/>
        <v>25.806341525119858</v>
      </c>
      <c r="K67">
        <f t="shared" si="5"/>
        <v>789228.88905499037</v>
      </c>
      <c r="L67">
        <f t="shared" si="6"/>
        <v>789.22888905499042</v>
      </c>
    </row>
    <row r="68" spans="1:12" x14ac:dyDescent="0.45">
      <c r="A68">
        <v>121.184</v>
      </c>
      <c r="B68">
        <f t="shared" si="14"/>
        <v>3950</v>
      </c>
      <c r="C68">
        <v>0.28284999999999999</v>
      </c>
      <c r="D68">
        <v>1.12259</v>
      </c>
      <c r="E68">
        <f t="shared" si="1"/>
        <v>40746.593360561317</v>
      </c>
      <c r="F68">
        <f t="shared" si="2"/>
        <v>40.74659336056132</v>
      </c>
      <c r="G68">
        <f t="shared" si="3"/>
        <v>41.001823569751508</v>
      </c>
      <c r="H68">
        <v>98.503600000000006</v>
      </c>
      <c r="I68">
        <v>0.30795299999999998</v>
      </c>
      <c r="J68" s="1">
        <f t="shared" si="4"/>
        <v>25.320454586774826</v>
      </c>
      <c r="K68">
        <f t="shared" si="5"/>
        <v>783826.65082970448</v>
      </c>
      <c r="L68">
        <f t="shared" si="6"/>
        <v>783.82665082970448</v>
      </c>
    </row>
    <row r="69" spans="1:12" x14ac:dyDescent="0.45">
      <c r="A69">
        <v>120.004</v>
      </c>
      <c r="B69">
        <f t="shared" si="14"/>
        <v>4000</v>
      </c>
      <c r="C69">
        <v>0.28455000000000003</v>
      </c>
      <c r="D69">
        <v>1.1246100000000001</v>
      </c>
      <c r="E69">
        <f t="shared" si="1"/>
        <v>40938.234370091108</v>
      </c>
      <c r="F69">
        <f t="shared" si="2"/>
        <v>40.938234370091109</v>
      </c>
      <c r="G69">
        <f t="shared" si="3"/>
        <v>41.194664988221469</v>
      </c>
      <c r="H69">
        <v>97.729799999999997</v>
      </c>
      <c r="I69">
        <v>0.31002999999999997</v>
      </c>
      <c r="J69" s="1">
        <f t="shared" si="4"/>
        <v>25.287558145955714</v>
      </c>
      <c r="K69">
        <f t="shared" si="5"/>
        <v>777669.26102453948</v>
      </c>
      <c r="L69">
        <f t="shared" si="6"/>
        <v>777.66926102453942</v>
      </c>
    </row>
    <row r="70" spans="1:12" x14ac:dyDescent="0.45">
      <c r="A70">
        <v>118.73399999999999</v>
      </c>
      <c r="B70">
        <f t="shared" si="14"/>
        <v>4050</v>
      </c>
      <c r="C70">
        <v>0.28710000000000002</v>
      </c>
      <c r="D70">
        <v>1.1222000000000001</v>
      </c>
      <c r="E70">
        <f t="shared" si="1"/>
        <v>41102.983034872763</v>
      </c>
      <c r="F70">
        <f t="shared" si="2"/>
        <v>41.102983034872764</v>
      </c>
      <c r="G70">
        <f t="shared" si="3"/>
        <v>41.360445612553804</v>
      </c>
      <c r="H70">
        <v>96.911699999999996</v>
      </c>
      <c r="I70">
        <v>0.31203399999999998</v>
      </c>
      <c r="J70" s="1">
        <f t="shared" si="4"/>
        <v>25.163817431994268</v>
      </c>
      <c r="K70">
        <f t="shared" si="5"/>
        <v>771159.36105089611</v>
      </c>
      <c r="L70">
        <f t="shared" si="6"/>
        <v>771.15936105089611</v>
      </c>
    </row>
    <row r="71" spans="1:12" x14ac:dyDescent="0.45">
      <c r="A71">
        <v>117.44199999999999</v>
      </c>
      <c r="B71">
        <f t="shared" si="14"/>
        <v>4100</v>
      </c>
      <c r="C71">
        <v>0.28894999999999998</v>
      </c>
      <c r="D71">
        <v>1.1239399999999999</v>
      </c>
      <c r="E71">
        <f t="shared" si="1"/>
        <v>41265.046601738395</v>
      </c>
      <c r="F71">
        <f t="shared" si="2"/>
        <v>41.265046601738398</v>
      </c>
      <c r="G71">
        <f t="shared" si="3"/>
        <v>41.523524319941913</v>
      </c>
      <c r="H71">
        <v>96.107299999999995</v>
      </c>
      <c r="I71">
        <v>0.31390600000000002</v>
      </c>
      <c r="J71" s="1">
        <f t="shared" si="4"/>
        <v>25.101288625926525</v>
      </c>
      <c r="K71">
        <f t="shared" si="5"/>
        <v>764758.47663725622</v>
      </c>
      <c r="L71">
        <f t="shared" si="6"/>
        <v>764.75847663725619</v>
      </c>
    </row>
    <row r="72" spans="1:12" x14ac:dyDescent="0.45">
      <c r="A72">
        <v>116.5</v>
      </c>
      <c r="B72">
        <f t="shared" si="14"/>
        <v>4150</v>
      </c>
      <c r="C72">
        <v>0.29304999999999998</v>
      </c>
      <c r="D72">
        <v>1.12233</v>
      </c>
      <c r="E72">
        <f t="shared" si="1"/>
        <v>41453.541208503506</v>
      </c>
      <c r="F72">
        <f t="shared" si="2"/>
        <v>41.453541208503509</v>
      </c>
      <c r="G72">
        <f t="shared" si="3"/>
        <v>41.713199627078467</v>
      </c>
      <c r="H72">
        <v>95.383099999999999</v>
      </c>
      <c r="I72">
        <v>0.31571900000000003</v>
      </c>
      <c r="J72" s="1">
        <f t="shared" si="4"/>
        <v>24.863157844997748</v>
      </c>
      <c r="K72">
        <f t="shared" si="5"/>
        <v>758995.77090334531</v>
      </c>
      <c r="L72">
        <f t="shared" si="6"/>
        <v>758.99577090334526</v>
      </c>
    </row>
    <row r="73" spans="1:12" x14ac:dyDescent="0.45">
      <c r="A73">
        <v>115.931</v>
      </c>
      <c r="B73">
        <f t="shared" si="14"/>
        <v>4200</v>
      </c>
      <c r="C73">
        <v>0.2949</v>
      </c>
      <c r="D73">
        <v>1.1217900000000001</v>
      </c>
      <c r="E73">
        <f t="shared" si="1"/>
        <v>41674.960728872138</v>
      </c>
      <c r="F73">
        <f t="shared" si="2"/>
        <v>41.674960728872136</v>
      </c>
      <c r="G73">
        <f t="shared" si="3"/>
        <v>41.936006084264179</v>
      </c>
      <c r="H73">
        <v>94.751000000000005</v>
      </c>
      <c r="I73">
        <v>0.31711400000000001</v>
      </c>
      <c r="J73" s="1">
        <f t="shared" si="4"/>
        <v>24.839154170691671</v>
      </c>
      <c r="K73">
        <f t="shared" si="5"/>
        <v>753965.93619690358</v>
      </c>
      <c r="L73">
        <f t="shared" si="6"/>
        <v>753.96593619690361</v>
      </c>
    </row>
    <row r="74" spans="1:12" x14ac:dyDescent="0.45">
      <c r="A74">
        <v>115.03400000000001</v>
      </c>
      <c r="B74">
        <f t="shared" ref="B74:B99" si="15">B73+50</f>
        <v>4250</v>
      </c>
      <c r="C74">
        <v>0.29715000000000003</v>
      </c>
      <c r="D74">
        <v>1.12456</v>
      </c>
      <c r="E74">
        <f t="shared" ref="E74:E99" si="16">F74*1000</f>
        <v>41910.76814326107</v>
      </c>
      <c r="F74">
        <f t="shared" ref="F74:F99" si="17">H74*B74/9549</f>
        <v>41.910768143261073</v>
      </c>
      <c r="G74">
        <f t="shared" ref="G74:G99" si="18">((1.01325/(1018.9/1000))*(SQRT((27+273)/293))*F74)</f>
        <v>42.173290558960232</v>
      </c>
      <c r="H74">
        <v>94.1661</v>
      </c>
      <c r="I74">
        <v>0.31852799999999998</v>
      </c>
      <c r="J74" s="1">
        <f t="shared" ref="J74:J99" si="19">((G74/((C74*0.75/60)*45800))*100)</f>
        <v>24.790555728597941</v>
      </c>
      <c r="K74">
        <f t="shared" ref="K74:K99" si="20">((G74*1000)*60*2)/(0.09*0.00441433*B74*4)</f>
        <v>749311.68794536451</v>
      </c>
      <c r="L74">
        <f t="shared" ref="L74:L99" si="21">K74/1000</f>
        <v>749.3116879453645</v>
      </c>
    </row>
    <row r="75" spans="1:12" x14ac:dyDescent="0.45">
      <c r="A75">
        <v>114.39100000000001</v>
      </c>
      <c r="B75">
        <f t="shared" si="15"/>
        <v>4300</v>
      </c>
      <c r="C75">
        <v>0.30220000000000002</v>
      </c>
      <c r="D75">
        <v>1.1227799999999999</v>
      </c>
      <c r="E75">
        <f t="shared" si="16"/>
        <v>42179.357000733064</v>
      </c>
      <c r="F75">
        <f t="shared" si="17"/>
        <v>42.179357000733063</v>
      </c>
      <c r="G75">
        <f t="shared" si="18"/>
        <v>42.44356181450835</v>
      </c>
      <c r="H75">
        <v>93.667599999999993</v>
      </c>
      <c r="I75">
        <v>0.32003999999999999</v>
      </c>
      <c r="J75" s="1">
        <f t="shared" si="19"/>
        <v>24.532503599229141</v>
      </c>
      <c r="K75">
        <f t="shared" si="20"/>
        <v>745344.95388246106</v>
      </c>
      <c r="L75">
        <f t="shared" si="21"/>
        <v>745.34495388246103</v>
      </c>
    </row>
    <row r="76" spans="1:12" x14ac:dyDescent="0.45">
      <c r="A76">
        <v>114.01600000000001</v>
      </c>
      <c r="B76">
        <f t="shared" si="15"/>
        <v>4350</v>
      </c>
      <c r="C76">
        <v>0.30604999999999999</v>
      </c>
      <c r="D76">
        <v>1.1194299999999999</v>
      </c>
      <c r="E76">
        <f t="shared" si="16"/>
        <v>42485.318881558283</v>
      </c>
      <c r="F76">
        <f t="shared" si="17"/>
        <v>42.485318881558285</v>
      </c>
      <c r="G76">
        <f t="shared" si="18"/>
        <v>42.751440192110529</v>
      </c>
      <c r="H76">
        <v>93.262600000000006</v>
      </c>
      <c r="I76">
        <v>0.32113399999999998</v>
      </c>
      <c r="J76" s="1">
        <f t="shared" si="19"/>
        <v>24.399609443677981</v>
      </c>
      <c r="K76">
        <f t="shared" si="20"/>
        <v>742122.23112323205</v>
      </c>
      <c r="L76">
        <f t="shared" si="21"/>
        <v>742.12223112323204</v>
      </c>
    </row>
    <row r="77" spans="1:12" x14ac:dyDescent="0.45">
      <c r="A77">
        <v>113.871</v>
      </c>
      <c r="B77">
        <f t="shared" si="15"/>
        <v>4400</v>
      </c>
      <c r="C77">
        <v>0.30919999999999997</v>
      </c>
      <c r="D77">
        <v>1.1198600000000001</v>
      </c>
      <c r="E77">
        <f t="shared" si="16"/>
        <v>42817.865745104202</v>
      </c>
      <c r="F77">
        <f t="shared" si="17"/>
        <v>42.8178657451042</v>
      </c>
      <c r="G77">
        <f t="shared" si="18"/>
        <v>43.086070076555814</v>
      </c>
      <c r="H77">
        <v>92.924499999999995</v>
      </c>
      <c r="I77">
        <v>0.32172699999999999</v>
      </c>
      <c r="J77" s="1">
        <f t="shared" si="19"/>
        <v>24.340074725340401</v>
      </c>
      <c r="K77">
        <f t="shared" si="20"/>
        <v>739431.85441978625</v>
      </c>
      <c r="L77">
        <f t="shared" si="21"/>
        <v>739.4318544197863</v>
      </c>
    </row>
    <row r="78" spans="1:12" x14ac:dyDescent="0.45">
      <c r="A78">
        <v>113.985</v>
      </c>
      <c r="B78">
        <f t="shared" si="15"/>
        <v>4450</v>
      </c>
      <c r="C78">
        <v>0.30990000000000001</v>
      </c>
      <c r="D78">
        <v>1.11873</v>
      </c>
      <c r="E78">
        <f t="shared" si="16"/>
        <v>43150.739868049015</v>
      </c>
      <c r="F78">
        <f t="shared" si="17"/>
        <v>43.150739868049016</v>
      </c>
      <c r="G78">
        <f t="shared" si="18"/>
        <v>43.421029270301062</v>
      </c>
      <c r="H78">
        <v>92.594700000000003</v>
      </c>
      <c r="I78">
        <v>0.32196900000000001</v>
      </c>
      <c r="J78" s="1">
        <f t="shared" si="19"/>
        <v>24.47389242074204</v>
      </c>
      <c r="K78">
        <f t="shared" si="20"/>
        <v>736807.52363955451</v>
      </c>
      <c r="L78">
        <f t="shared" si="21"/>
        <v>736.80752363955446</v>
      </c>
    </row>
    <row r="79" spans="1:12" x14ac:dyDescent="0.45">
      <c r="A79">
        <v>113.306</v>
      </c>
      <c r="B79">
        <f t="shared" si="15"/>
        <v>4500</v>
      </c>
      <c r="C79">
        <v>0.31445000000000001</v>
      </c>
      <c r="D79">
        <v>1.1156299999999999</v>
      </c>
      <c r="E79">
        <f t="shared" si="16"/>
        <v>43430.961357210181</v>
      </c>
      <c r="F79">
        <f t="shared" si="17"/>
        <v>43.43096135721018</v>
      </c>
      <c r="G79">
        <f t="shared" si="18"/>
        <v>43.703006022501405</v>
      </c>
      <c r="H79">
        <v>92.160499999999999</v>
      </c>
      <c r="I79">
        <v>0.32278400000000002</v>
      </c>
      <c r="J79" s="1">
        <f t="shared" si="19"/>
        <v>24.276396382122194</v>
      </c>
      <c r="K79">
        <f t="shared" si="20"/>
        <v>733352.44654805469</v>
      </c>
      <c r="L79">
        <f t="shared" si="21"/>
        <v>733.35244654805467</v>
      </c>
    </row>
    <row r="80" spans="1:12" x14ac:dyDescent="0.45">
      <c r="A80">
        <v>113.074</v>
      </c>
      <c r="B80">
        <f t="shared" si="15"/>
        <v>4550</v>
      </c>
      <c r="C80">
        <v>0.31709999999999999</v>
      </c>
      <c r="D80">
        <v>1.1095299999999999</v>
      </c>
      <c r="E80">
        <f t="shared" si="16"/>
        <v>43672.090271232591</v>
      </c>
      <c r="F80">
        <f t="shared" si="17"/>
        <v>43.672090271232591</v>
      </c>
      <c r="G80">
        <f t="shared" si="18"/>
        <v>43.945645329862053</v>
      </c>
      <c r="H80">
        <v>91.653800000000004</v>
      </c>
      <c r="I80">
        <v>0.32358700000000001</v>
      </c>
      <c r="J80" s="1">
        <f t="shared" si="19"/>
        <v>24.207175194337356</v>
      </c>
      <c r="K80">
        <f t="shared" si="20"/>
        <v>729320.46229595214</v>
      </c>
      <c r="L80">
        <f t="shared" si="21"/>
        <v>729.3204622959521</v>
      </c>
    </row>
    <row r="81" spans="1:12" x14ac:dyDescent="0.45">
      <c r="A81">
        <v>112.19499999999999</v>
      </c>
      <c r="B81">
        <f t="shared" si="15"/>
        <v>4600</v>
      </c>
      <c r="C81">
        <v>0.31940000000000002</v>
      </c>
      <c r="D81">
        <v>1.1056900000000001</v>
      </c>
      <c r="E81">
        <f t="shared" si="16"/>
        <v>43832.233741753065</v>
      </c>
      <c r="F81">
        <f t="shared" si="17"/>
        <v>43.832233741753065</v>
      </c>
      <c r="G81">
        <f t="shared" si="18"/>
        <v>44.106791913725523</v>
      </c>
      <c r="H81">
        <v>90.99</v>
      </c>
      <c r="I81">
        <v>0.32464500000000002</v>
      </c>
      <c r="J81" s="1">
        <f t="shared" si="19"/>
        <v>24.120986628162257</v>
      </c>
      <c r="K81">
        <f t="shared" si="20"/>
        <v>724038.37990687438</v>
      </c>
      <c r="L81">
        <f t="shared" si="21"/>
        <v>724.03837990687441</v>
      </c>
    </row>
    <row r="82" spans="1:12" x14ac:dyDescent="0.45">
      <c r="A82">
        <v>111.06100000000001</v>
      </c>
      <c r="B82">
        <f t="shared" si="15"/>
        <v>4650</v>
      </c>
      <c r="C82">
        <v>0.32055</v>
      </c>
      <c r="D82">
        <v>1.09782</v>
      </c>
      <c r="E82">
        <f t="shared" si="16"/>
        <v>43915.838831291243</v>
      </c>
      <c r="F82">
        <f t="shared" si="17"/>
        <v>43.915838831291239</v>
      </c>
      <c r="G82">
        <f t="shared" si="18"/>
        <v>44.190920692306932</v>
      </c>
      <c r="H82">
        <v>90.183300000000003</v>
      </c>
      <c r="I82">
        <v>0.32588499999999998</v>
      </c>
      <c r="J82" s="1">
        <f t="shared" si="19"/>
        <v>24.08029359598612</v>
      </c>
      <c r="K82">
        <f t="shared" si="20"/>
        <v>717619.19361089822</v>
      </c>
      <c r="L82">
        <f t="shared" si="21"/>
        <v>717.61919361089826</v>
      </c>
    </row>
    <row r="83" spans="1:12" x14ac:dyDescent="0.45">
      <c r="A83">
        <v>109.973</v>
      </c>
      <c r="B83">
        <f t="shared" si="15"/>
        <v>4700</v>
      </c>
      <c r="C83">
        <v>0.32069999999999999</v>
      </c>
      <c r="D83">
        <v>1.09558</v>
      </c>
      <c r="E83">
        <f t="shared" si="16"/>
        <v>43936.165043460045</v>
      </c>
      <c r="F83">
        <f t="shared" si="17"/>
        <v>43.936165043460043</v>
      </c>
      <c r="G83">
        <f t="shared" si="18"/>
        <v>44.211374224650406</v>
      </c>
      <c r="H83">
        <v>89.265199999999993</v>
      </c>
      <c r="I83">
        <v>0.32738400000000001</v>
      </c>
      <c r="J83" s="1">
        <f t="shared" si="19"/>
        <v>24.080170818828574</v>
      </c>
      <c r="K83">
        <f t="shared" si="20"/>
        <v>710313.55962263013</v>
      </c>
      <c r="L83">
        <f t="shared" si="21"/>
        <v>710.31355962263012</v>
      </c>
    </row>
    <row r="84" spans="1:12" x14ac:dyDescent="0.45">
      <c r="A84">
        <v>108.654</v>
      </c>
      <c r="B84">
        <f t="shared" si="15"/>
        <v>4750</v>
      </c>
      <c r="C84">
        <v>0.32485000000000003</v>
      </c>
      <c r="D84">
        <v>1.0882700000000001</v>
      </c>
      <c r="E84">
        <f t="shared" si="16"/>
        <v>43887.433239082624</v>
      </c>
      <c r="F84">
        <f t="shared" si="17"/>
        <v>43.887433239082625</v>
      </c>
      <c r="G84">
        <f t="shared" si="18"/>
        <v>44.162337171966328</v>
      </c>
      <c r="H84">
        <v>88.227599999999995</v>
      </c>
      <c r="I84">
        <v>0.32957399999999998</v>
      </c>
      <c r="J84" s="1">
        <f t="shared" si="19"/>
        <v>23.746176258422974</v>
      </c>
      <c r="K84">
        <f t="shared" si="20"/>
        <v>702057.02348688582</v>
      </c>
      <c r="L84">
        <f t="shared" si="21"/>
        <v>702.05702348688578</v>
      </c>
    </row>
    <row r="85" spans="1:12" x14ac:dyDescent="0.45">
      <c r="A85">
        <v>107.07599999999999</v>
      </c>
      <c r="B85">
        <f t="shared" si="15"/>
        <v>4800</v>
      </c>
      <c r="C85">
        <v>0.32455000000000001</v>
      </c>
      <c r="D85">
        <v>1.08396</v>
      </c>
      <c r="E85">
        <f t="shared" si="16"/>
        <v>43772.943763744894</v>
      </c>
      <c r="F85">
        <f t="shared" si="17"/>
        <v>43.772943763744891</v>
      </c>
      <c r="G85">
        <f t="shared" si="18"/>
        <v>44.047130552682795</v>
      </c>
      <c r="H85">
        <v>87.080799999999996</v>
      </c>
      <c r="I85">
        <v>0.331789</v>
      </c>
      <c r="J85" s="1">
        <f t="shared" si="19"/>
        <v>23.706122109381038</v>
      </c>
      <c r="K85">
        <f t="shared" si="20"/>
        <v>692931.5458071715</v>
      </c>
      <c r="L85">
        <f t="shared" si="21"/>
        <v>692.93154580717146</v>
      </c>
    </row>
    <row r="86" spans="1:12" x14ac:dyDescent="0.45">
      <c r="A86">
        <v>105.24</v>
      </c>
      <c r="B86">
        <f t="shared" si="15"/>
        <v>4850</v>
      </c>
      <c r="C86">
        <v>0.32569999999999999</v>
      </c>
      <c r="D86">
        <v>1.0822099999999999</v>
      </c>
      <c r="E86">
        <f t="shared" si="16"/>
        <v>43609.926170279607</v>
      </c>
      <c r="F86">
        <f t="shared" si="17"/>
        <v>43.609926170279607</v>
      </c>
      <c r="G86">
        <f t="shared" si="18"/>
        <v>43.883091842823468</v>
      </c>
      <c r="H86">
        <v>85.862099999999998</v>
      </c>
      <c r="I86">
        <v>0.33433499999999999</v>
      </c>
      <c r="J86" s="1">
        <f t="shared" si="19"/>
        <v>23.534445443176317</v>
      </c>
      <c r="K86">
        <f t="shared" si="20"/>
        <v>683233.93537094223</v>
      </c>
      <c r="L86">
        <f t="shared" si="21"/>
        <v>683.23393537094228</v>
      </c>
    </row>
    <row r="87" spans="1:12" x14ac:dyDescent="0.45">
      <c r="A87">
        <v>103.63200000000001</v>
      </c>
      <c r="B87">
        <f t="shared" si="15"/>
        <v>4900</v>
      </c>
      <c r="C87">
        <v>0.32769999999999999</v>
      </c>
      <c r="D87">
        <v>1.0846</v>
      </c>
      <c r="E87">
        <f t="shared" si="16"/>
        <v>43435.531469263798</v>
      </c>
      <c r="F87">
        <f t="shared" si="17"/>
        <v>43.4355314692638</v>
      </c>
      <c r="G87">
        <f t="shared" si="18"/>
        <v>43.707604761013322</v>
      </c>
      <c r="H87">
        <v>84.646100000000004</v>
      </c>
      <c r="I87">
        <v>0.33696399999999999</v>
      </c>
      <c r="J87" s="1">
        <f t="shared" si="19"/>
        <v>23.297272247362962</v>
      </c>
      <c r="K87">
        <f t="shared" si="20"/>
        <v>673557.80975310795</v>
      </c>
      <c r="L87">
        <f t="shared" si="21"/>
        <v>673.5578097531079</v>
      </c>
    </row>
    <row r="88" spans="1:12" x14ac:dyDescent="0.45">
      <c r="A88">
        <v>102.33499999999999</v>
      </c>
      <c r="B88">
        <f t="shared" si="15"/>
        <v>4950</v>
      </c>
      <c r="C88">
        <v>0.32845000000000002</v>
      </c>
      <c r="D88">
        <v>1.08823</v>
      </c>
      <c r="E88">
        <f t="shared" si="16"/>
        <v>43263.020735155507</v>
      </c>
      <c r="F88">
        <f t="shared" si="17"/>
        <v>43.263020735155507</v>
      </c>
      <c r="G88">
        <f t="shared" si="18"/>
        <v>43.534013446981099</v>
      </c>
      <c r="H88">
        <v>83.458299999999994</v>
      </c>
      <c r="I88">
        <v>0.339366</v>
      </c>
      <c r="J88" s="1">
        <f t="shared" si="19"/>
        <v>23.151756701341608</v>
      </c>
      <c r="K88">
        <f t="shared" si="20"/>
        <v>664106.08112739748</v>
      </c>
      <c r="L88">
        <f t="shared" si="21"/>
        <v>664.10608112739749</v>
      </c>
    </row>
    <row r="89" spans="1:12" x14ac:dyDescent="0.45">
      <c r="A89">
        <v>101.10599999999999</v>
      </c>
      <c r="B89">
        <f t="shared" si="15"/>
        <v>5000</v>
      </c>
      <c r="C89">
        <v>0.32869999999999999</v>
      </c>
      <c r="D89">
        <v>1.08687</v>
      </c>
      <c r="E89">
        <f t="shared" si="16"/>
        <v>43074.667504450728</v>
      </c>
      <c r="F89">
        <f t="shared" si="17"/>
        <v>43.07466750445073</v>
      </c>
      <c r="G89">
        <f t="shared" si="18"/>
        <v>43.344480401462128</v>
      </c>
      <c r="H89">
        <v>82.263999999999996</v>
      </c>
      <c r="I89">
        <v>0.34175499999999998</v>
      </c>
      <c r="J89" s="1">
        <f t="shared" si="19"/>
        <v>23.033429509374432</v>
      </c>
      <c r="K89">
        <f t="shared" si="20"/>
        <v>654602.62979073636</v>
      </c>
      <c r="L89">
        <f t="shared" si="21"/>
        <v>654.60262979073639</v>
      </c>
    </row>
    <row r="90" spans="1:12" x14ac:dyDescent="0.45">
      <c r="A90">
        <v>99.314899999999994</v>
      </c>
      <c r="B90">
        <f t="shared" si="15"/>
        <v>5050</v>
      </c>
      <c r="C90">
        <v>0.32984999999999998</v>
      </c>
      <c r="D90">
        <v>1.0891</v>
      </c>
      <c r="E90">
        <f t="shared" si="16"/>
        <v>42843.398261598079</v>
      </c>
      <c r="F90">
        <f t="shared" si="17"/>
        <v>42.843398261598075</v>
      </c>
      <c r="G90">
        <f t="shared" si="18"/>
        <v>43.111762524690313</v>
      </c>
      <c r="H90">
        <v>81.012200000000007</v>
      </c>
      <c r="I90">
        <v>0.34451599999999999</v>
      </c>
      <c r="J90" s="1">
        <f t="shared" si="19"/>
        <v>22.829888946313595</v>
      </c>
      <c r="K90">
        <f t="shared" si="20"/>
        <v>644641.63139566639</v>
      </c>
      <c r="L90">
        <f t="shared" si="21"/>
        <v>644.64163139566642</v>
      </c>
    </row>
    <row r="91" spans="1:12" x14ac:dyDescent="0.45">
      <c r="A91">
        <v>97.581500000000005</v>
      </c>
      <c r="B91">
        <f t="shared" si="15"/>
        <v>5100</v>
      </c>
      <c r="C91">
        <v>0.32969999999999999</v>
      </c>
      <c r="D91">
        <v>1.09185</v>
      </c>
      <c r="E91">
        <f t="shared" si="16"/>
        <v>42598.058435438259</v>
      </c>
      <c r="F91">
        <f t="shared" si="17"/>
        <v>42.598058435438261</v>
      </c>
      <c r="G91">
        <f t="shared" si="18"/>
        <v>42.864885928705363</v>
      </c>
      <c r="H91">
        <v>79.758600000000001</v>
      </c>
      <c r="I91">
        <v>0.34734300000000001</v>
      </c>
      <c r="J91" s="1">
        <f t="shared" si="19"/>
        <v>22.709482315512638</v>
      </c>
      <c r="K91">
        <f t="shared" si="20"/>
        <v>634666.30978833314</v>
      </c>
      <c r="L91">
        <f t="shared" si="21"/>
        <v>634.66630978833314</v>
      </c>
    </row>
    <row r="92" spans="1:12" x14ac:dyDescent="0.45">
      <c r="A92">
        <v>95.848600000000005</v>
      </c>
      <c r="B92">
        <f t="shared" si="15"/>
        <v>5150</v>
      </c>
      <c r="C92">
        <v>0.33095000000000002</v>
      </c>
      <c r="D92">
        <v>1.0940700000000001</v>
      </c>
      <c r="E92">
        <f t="shared" si="16"/>
        <v>42361.756728453234</v>
      </c>
      <c r="F92">
        <f t="shared" si="17"/>
        <v>42.361756728453237</v>
      </c>
      <c r="G92">
        <f t="shared" si="18"/>
        <v>42.627104065242669</v>
      </c>
      <c r="H92">
        <v>78.546099999999996</v>
      </c>
      <c r="I92">
        <v>0.35031699999999999</v>
      </c>
      <c r="J92" s="1">
        <f t="shared" si="19"/>
        <v>22.498209304954532</v>
      </c>
      <c r="K92">
        <f t="shared" si="20"/>
        <v>625018.03486101038</v>
      </c>
      <c r="L92">
        <f t="shared" si="21"/>
        <v>625.01803486101039</v>
      </c>
    </row>
    <row r="93" spans="1:12" x14ac:dyDescent="0.45">
      <c r="A93">
        <v>94.803299999999993</v>
      </c>
      <c r="B93">
        <f t="shared" si="15"/>
        <v>5200</v>
      </c>
      <c r="C93">
        <v>0.33379999999999999</v>
      </c>
      <c r="D93">
        <v>1.0934600000000001</v>
      </c>
      <c r="E93">
        <f t="shared" si="16"/>
        <v>42164.327154675884</v>
      </c>
      <c r="F93">
        <f t="shared" si="17"/>
        <v>42.164327154675881</v>
      </c>
      <c r="G93">
        <f t="shared" si="18"/>
        <v>42.428437823875221</v>
      </c>
      <c r="H93">
        <v>77.428299999999993</v>
      </c>
      <c r="I93">
        <v>0.35311999999999999</v>
      </c>
      <c r="J93" s="1">
        <f t="shared" si="19"/>
        <v>22.202159504488598</v>
      </c>
      <c r="K93">
        <f t="shared" si="20"/>
        <v>616123.32004553732</v>
      </c>
      <c r="L93">
        <f t="shared" si="21"/>
        <v>616.1233200455373</v>
      </c>
    </row>
    <row r="94" spans="1:12" x14ac:dyDescent="0.45">
      <c r="A94">
        <v>93.0976</v>
      </c>
      <c r="B94">
        <f t="shared" si="15"/>
        <v>5250</v>
      </c>
      <c r="C94">
        <v>0.33129999999999998</v>
      </c>
      <c r="D94">
        <v>1.0880399999999999</v>
      </c>
      <c r="E94">
        <f t="shared" si="16"/>
        <v>41968.38674206724</v>
      </c>
      <c r="F94">
        <f t="shared" si="17"/>
        <v>41.968386742067239</v>
      </c>
      <c r="G94">
        <f t="shared" si="18"/>
        <v>42.231270071546263</v>
      </c>
      <c r="H94">
        <v>76.334500000000006</v>
      </c>
      <c r="I94">
        <v>0.35557</v>
      </c>
      <c r="J94" s="1">
        <f t="shared" si="19"/>
        <v>22.265744221346509</v>
      </c>
      <c r="K94">
        <f t="shared" si="20"/>
        <v>607419.58139357402</v>
      </c>
      <c r="L94">
        <f t="shared" si="21"/>
        <v>607.41958139357405</v>
      </c>
    </row>
    <row r="95" spans="1:12" x14ac:dyDescent="0.45">
      <c r="A95">
        <v>91.788600000000002</v>
      </c>
      <c r="B95">
        <f t="shared" si="15"/>
        <v>5300</v>
      </c>
      <c r="C95">
        <v>0.33239999999999997</v>
      </c>
      <c r="D95">
        <v>1.0833900000000001</v>
      </c>
      <c r="E95">
        <f t="shared" si="16"/>
        <v>41818.326526337834</v>
      </c>
      <c r="F95">
        <f t="shared" si="17"/>
        <v>41.818326526337835</v>
      </c>
      <c r="G95">
        <f t="shared" si="18"/>
        <v>42.080269902385346</v>
      </c>
      <c r="H95">
        <v>75.343999999999994</v>
      </c>
      <c r="I95">
        <v>0.35821799999999998</v>
      </c>
      <c r="J95" s="1">
        <f t="shared" si="19"/>
        <v>22.112712049136015</v>
      </c>
      <c r="K95">
        <f t="shared" si="20"/>
        <v>599537.83597871789</v>
      </c>
      <c r="L95">
        <f t="shared" si="21"/>
        <v>599.53783597871791</v>
      </c>
    </row>
    <row r="96" spans="1:12" x14ac:dyDescent="0.45">
      <c r="A96">
        <v>90.593800000000002</v>
      </c>
      <c r="B96">
        <f t="shared" si="15"/>
        <v>5350</v>
      </c>
      <c r="C96">
        <v>0.33079999999999998</v>
      </c>
      <c r="D96">
        <v>1.0800700000000001</v>
      </c>
      <c r="E96">
        <f t="shared" si="16"/>
        <v>41727.478793590955</v>
      </c>
      <c r="F96">
        <f t="shared" si="17"/>
        <v>41.727478793590954</v>
      </c>
      <c r="G96">
        <f t="shared" si="18"/>
        <v>41.988853113824938</v>
      </c>
      <c r="H96">
        <v>74.477699999999999</v>
      </c>
      <c r="I96">
        <v>0.36101299999999997</v>
      </c>
      <c r="J96" s="1">
        <f t="shared" si="19"/>
        <v>22.17139506387846</v>
      </c>
      <c r="K96">
        <f t="shared" si="20"/>
        <v>592644.39221002557</v>
      </c>
      <c r="L96">
        <f t="shared" si="21"/>
        <v>592.64439221002556</v>
      </c>
    </row>
    <row r="97" spans="1:12" x14ac:dyDescent="0.45">
      <c r="A97">
        <v>89.6374</v>
      </c>
      <c r="B97">
        <f t="shared" si="15"/>
        <v>5400</v>
      </c>
      <c r="C97">
        <v>0.33879999999999999</v>
      </c>
      <c r="D97">
        <v>1.0789500000000001</v>
      </c>
      <c r="E97">
        <f t="shared" si="16"/>
        <v>41713.967954759661</v>
      </c>
      <c r="F97">
        <f t="shared" si="17"/>
        <v>41.71396795475966</v>
      </c>
      <c r="G97">
        <f t="shared" si="18"/>
        <v>41.975257645238443</v>
      </c>
      <c r="H97">
        <v>73.764200000000002</v>
      </c>
      <c r="I97">
        <v>0.36480499999999999</v>
      </c>
      <c r="J97" s="1">
        <f t="shared" si="19"/>
        <v>21.640858125126154</v>
      </c>
      <c r="K97">
        <f t="shared" si="20"/>
        <v>586966.83001567936</v>
      </c>
      <c r="L97">
        <f t="shared" si="21"/>
        <v>586.96683001567931</v>
      </c>
    </row>
    <row r="98" spans="1:12" x14ac:dyDescent="0.45">
      <c r="A98">
        <v>88.925600000000003</v>
      </c>
      <c r="B98">
        <f t="shared" si="15"/>
        <v>5450</v>
      </c>
      <c r="C98">
        <v>0.34379999999999999</v>
      </c>
      <c r="D98">
        <v>1.0792299999999999</v>
      </c>
      <c r="E98">
        <f t="shared" si="16"/>
        <v>41790.410514189964</v>
      </c>
      <c r="F98">
        <f t="shared" si="17"/>
        <v>41.790410514189965</v>
      </c>
      <c r="G98">
        <f t="shared" si="18"/>
        <v>42.052179028757472</v>
      </c>
      <c r="H98">
        <v>73.221400000000003</v>
      </c>
      <c r="I98">
        <v>0.368174</v>
      </c>
      <c r="J98" s="1">
        <f t="shared" si="19"/>
        <v>21.365208790912494</v>
      </c>
      <c r="K98">
        <f t="shared" si="20"/>
        <v>582647.5857842972</v>
      </c>
      <c r="L98">
        <f t="shared" si="21"/>
        <v>582.64758578429723</v>
      </c>
    </row>
    <row r="99" spans="1:12" x14ac:dyDescent="0.45">
      <c r="A99">
        <v>88.647400000000005</v>
      </c>
      <c r="B99">
        <f t="shared" si="15"/>
        <v>5500</v>
      </c>
      <c r="C99">
        <v>0.3488</v>
      </c>
      <c r="D99">
        <v>1.0836600000000001</v>
      </c>
      <c r="E99">
        <f t="shared" si="16"/>
        <v>41965.305267567281</v>
      </c>
      <c r="F99">
        <f t="shared" si="17"/>
        <v>41.965305267567281</v>
      </c>
      <c r="G99">
        <f t="shared" si="18"/>
        <v>42.228169295177949</v>
      </c>
      <c r="H99">
        <v>72.859399999999994</v>
      </c>
      <c r="I99">
        <v>0.370699</v>
      </c>
      <c r="J99" s="1">
        <f t="shared" si="19"/>
        <v>21.147074083158699</v>
      </c>
      <c r="K99">
        <f t="shared" si="20"/>
        <v>579767.02865135646</v>
      </c>
      <c r="L99">
        <f t="shared" si="21"/>
        <v>579.76702865135644</v>
      </c>
    </row>
  </sheetData>
  <pageMargins left="0.7" right="0.7" top="0.75" bottom="0.75" header="0.3" footer="0.3"/>
  <pageSetup paperSize="9" scale="2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4A433E-B659-43C9-8FB2-B8A19C31D3D1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Sam Bennett (2204486)</cp:lastModifiedBy>
  <cp:revision/>
  <cp:lastPrinted>2024-03-15T12:28:19Z</cp:lastPrinted>
  <dcterms:created xsi:type="dcterms:W3CDTF">2019-10-18T15:00:30Z</dcterms:created>
  <dcterms:modified xsi:type="dcterms:W3CDTF">2024-03-15T12:42:13Z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