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Banking financial management, and financial markets (MBA)\Exercises and activities\"/>
    </mc:Choice>
  </mc:AlternateContent>
  <xr:revisionPtr revIDLastSave="0" documentId="8_{E1AE2177-70BF-4CA8-9002-05C832FEE776}" xr6:coauthVersionLast="47" xr6:coauthVersionMax="47" xr10:uidLastSave="{00000000-0000-0000-0000-000000000000}"/>
  <bookViews>
    <workbookView xWindow="-120" yWindow="-120" windowWidth="29040" windowHeight="14610" xr2:uid="{F3E2E560-4925-4A79-AE9E-74F0A3DF073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1" i="1" l="1"/>
  <c r="E39" i="1"/>
  <c r="E35" i="1"/>
  <c r="E27" i="1"/>
  <c r="C39" i="1"/>
  <c r="C41" i="1" s="1"/>
  <c r="C35" i="1"/>
  <c r="C29" i="1"/>
  <c r="C27" i="1"/>
  <c r="L7" i="1"/>
  <c r="L8" i="1"/>
  <c r="L9" i="1"/>
  <c r="L10" i="1"/>
  <c r="L11" i="1"/>
  <c r="L12" i="1"/>
  <c r="L13" i="1"/>
  <c r="L14" i="1"/>
  <c r="L15" i="1"/>
  <c r="L16" i="1"/>
  <c r="L20" i="1"/>
  <c r="L21" i="1"/>
  <c r="L22" i="1"/>
  <c r="L23" i="1"/>
  <c r="L25" i="1"/>
  <c r="L26" i="1"/>
  <c r="L27" i="1"/>
  <c r="L28" i="1"/>
  <c r="L29" i="1"/>
  <c r="L30" i="1"/>
  <c r="L31" i="1"/>
  <c r="L6" i="1"/>
  <c r="K31" i="1"/>
  <c r="K30" i="1"/>
  <c r="K29" i="1"/>
  <c r="K23" i="1"/>
  <c r="K27" i="1" s="1"/>
  <c r="K16" i="1"/>
  <c r="K13" i="1"/>
  <c r="K11" i="1"/>
  <c r="I31" i="1"/>
  <c r="I30" i="1"/>
  <c r="I29" i="1"/>
  <c r="I27" i="1"/>
  <c r="I23" i="1"/>
  <c r="I16" i="1"/>
  <c r="I13" i="1"/>
  <c r="I11" i="1"/>
  <c r="F7" i="1"/>
  <c r="F9" i="1"/>
  <c r="F13" i="1"/>
  <c r="F14" i="1"/>
  <c r="F18" i="1"/>
  <c r="F6" i="1"/>
  <c r="E15" i="1"/>
  <c r="E8" i="1"/>
  <c r="E10" i="1" s="1"/>
  <c r="E17" i="1" s="1"/>
  <c r="E19" i="1" s="1"/>
  <c r="C15" i="1"/>
  <c r="F15" i="1" s="1"/>
  <c r="C8" i="1"/>
  <c r="C10" i="1" s="1"/>
  <c r="C17" i="1" l="1"/>
  <c r="F10" i="1"/>
  <c r="F8" i="1"/>
  <c r="C19" i="1" l="1"/>
  <c r="F19" i="1" s="1"/>
  <c r="F17" i="1"/>
</calcChain>
</file>

<file path=xl/sharedStrings.xml><?xml version="1.0" encoding="utf-8"?>
<sst xmlns="http://schemas.openxmlformats.org/spreadsheetml/2006/main" count="71" uniqueCount="47">
  <si>
    <t>Income statement</t>
  </si>
  <si>
    <t>Revenue:</t>
  </si>
  <si>
    <t>Interest income</t>
  </si>
  <si>
    <t>Net interest income</t>
  </si>
  <si>
    <t>Non-interest income</t>
  </si>
  <si>
    <t>Total revenue</t>
  </si>
  <si>
    <t>Expenses:</t>
  </si>
  <si>
    <t>Provision for loan losses</t>
  </si>
  <si>
    <t>Interest expenses</t>
  </si>
  <si>
    <t>Non-interest expenses</t>
  </si>
  <si>
    <t>Total expenses</t>
  </si>
  <si>
    <t>Income before income taxes</t>
  </si>
  <si>
    <t>Income tax expense</t>
  </si>
  <si>
    <t>Net income</t>
  </si>
  <si>
    <t>Company A</t>
  </si>
  <si>
    <t>Company B</t>
  </si>
  <si>
    <t>£ millions</t>
  </si>
  <si>
    <t>% difference</t>
  </si>
  <si>
    <t>Balance sheet</t>
  </si>
  <si>
    <t>Residential mortgages</t>
  </si>
  <si>
    <t>Credit card balances</t>
  </si>
  <si>
    <t>Commercial loans</t>
  </si>
  <si>
    <t>Direct and indirect consumer loans</t>
  </si>
  <si>
    <t>Total loans and leases</t>
  </si>
  <si>
    <t>Assets:</t>
  </si>
  <si>
    <t>Other earning assets</t>
  </si>
  <si>
    <t>Total earning assets</t>
  </si>
  <si>
    <t>Cash and cash equivalents</t>
  </si>
  <si>
    <t>Allowances for loans and leases</t>
  </si>
  <si>
    <t>Total assets</t>
  </si>
  <si>
    <t>Liabilities and capital:</t>
  </si>
  <si>
    <t>Savings</t>
  </si>
  <si>
    <t>Domestic interest-bearings deposits:</t>
  </si>
  <si>
    <t>CDs and time deposits</t>
  </si>
  <si>
    <t>Spot and money markets deposits</t>
  </si>
  <si>
    <t>Total interest-bearing deposits</t>
  </si>
  <si>
    <t>Central bank funds sold and securities purchased under agreement to re-sell</t>
  </si>
  <si>
    <t>Central bank funds purchased</t>
  </si>
  <si>
    <t>Long-term debt</t>
  </si>
  <si>
    <t>Total liabilities and capital</t>
  </si>
  <si>
    <t xml:space="preserve">Total interest-bearing liabilities </t>
  </si>
  <si>
    <t>Non-interest-bearing liabilities</t>
  </si>
  <si>
    <t>Total liabilities</t>
  </si>
  <si>
    <t>Shareholders equity (capital)</t>
  </si>
  <si>
    <t xml:space="preserve">Average balances and interest rate yields </t>
  </si>
  <si>
    <t>Analysis of income interest and interest expense</t>
  </si>
  <si>
    <t>Income interest less income expense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</si>
</sst>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164" fontId="0" fillId="0" borderId="0" xfId="0" applyNumberFormat="1" applyAlignme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Alignment="1">
      <alignment horizontal="center" wrapText="1"/>
    </xf>
    <xf numFmtId="165" fontId="0" fillId="0" borderId="0" xfId="0" applyNumberFormat="1"/>
    <xf numFmtId="3" fontId="0" fillId="0" borderId="1" xfId="0" applyNumberFormat="1" applyFont="1" applyBorder="1"/>
    <xf numFmtId="3" fontId="0" fillId="0" borderId="1" xfId="0" applyNumberFormat="1" applyBorder="1"/>
    <xf numFmtId="3" fontId="0" fillId="0" borderId="2" xfId="0" applyNumberFormat="1" applyBorder="1"/>
    <xf numFmtId="0" fontId="0" fillId="0" borderId="0" xfId="0" applyAlignment="1">
      <alignment horizontal="center" wrapText="1"/>
    </xf>
    <xf numFmtId="3" fontId="0" fillId="0" borderId="0" xfId="0" applyNumberFormat="1" applyBorder="1"/>
    <xf numFmtId="3" fontId="0" fillId="0" borderId="3" xfId="0" applyNumberFormat="1" applyBorder="1"/>
    <xf numFmtId="3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3" fontId="0" fillId="0" borderId="1" xfId="0" applyNumberForma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2ADF2-C22D-4B55-87CD-ABD7C092846B}">
  <dimension ref="B2:N44"/>
  <sheetViews>
    <sheetView tabSelected="1" workbookViewId="0">
      <selection activeCell="F42" sqref="F42"/>
    </sheetView>
  </sheetViews>
  <sheetFormatPr defaultRowHeight="15" x14ac:dyDescent="0.2"/>
  <cols>
    <col min="2" max="2" width="30.44140625" bestFit="1" customWidth="1"/>
    <col min="3" max="3" width="15.21875" bestFit="1" customWidth="1"/>
    <col min="4" max="4" width="1.88671875" customWidth="1"/>
    <col min="5" max="5" width="14.44140625" customWidth="1"/>
    <col min="6" max="6" width="9.21875" style="5" customWidth="1"/>
    <col min="7" max="7" width="2.77734375" customWidth="1"/>
    <col min="8" max="8" width="36" customWidth="1"/>
    <col min="9" max="9" width="12.109375" bestFit="1" customWidth="1"/>
    <col min="10" max="10" width="3.33203125" customWidth="1"/>
    <col min="11" max="11" width="11.77734375" customWidth="1"/>
    <col min="12" max="12" width="9.109375" customWidth="1"/>
  </cols>
  <sheetData>
    <row r="2" spans="2:12" ht="15.75" x14ac:dyDescent="0.25">
      <c r="B2" s="1"/>
      <c r="C2" s="19" t="s">
        <v>0</v>
      </c>
      <c r="D2" s="20"/>
      <c r="E2" s="19" t="s">
        <v>0</v>
      </c>
      <c r="F2" s="3"/>
      <c r="I2" s="19" t="s">
        <v>18</v>
      </c>
      <c r="J2" s="19"/>
      <c r="K2" s="19" t="s">
        <v>18</v>
      </c>
    </row>
    <row r="3" spans="2:12" ht="15.75" x14ac:dyDescent="0.25">
      <c r="C3" s="19" t="s">
        <v>14</v>
      </c>
      <c r="D3" s="19"/>
      <c r="E3" s="19" t="s">
        <v>15</v>
      </c>
      <c r="F3" s="4"/>
      <c r="I3" s="19" t="s">
        <v>14</v>
      </c>
      <c r="J3" s="19"/>
      <c r="K3" s="19" t="s">
        <v>15</v>
      </c>
    </row>
    <row r="4" spans="2:12" ht="30" x14ac:dyDescent="0.2">
      <c r="C4" s="1" t="s">
        <v>16</v>
      </c>
      <c r="D4" s="1"/>
      <c r="E4" s="1" t="s">
        <v>16</v>
      </c>
      <c r="F4" s="7" t="s">
        <v>17</v>
      </c>
      <c r="I4" s="1" t="s">
        <v>16</v>
      </c>
      <c r="J4" s="1"/>
      <c r="K4" s="1" t="s">
        <v>16</v>
      </c>
      <c r="L4" s="12" t="s">
        <v>17</v>
      </c>
    </row>
    <row r="5" spans="2:12" x14ac:dyDescent="0.2">
      <c r="B5" t="s">
        <v>1</v>
      </c>
      <c r="D5" s="2"/>
      <c r="E5" s="2"/>
      <c r="H5" t="s">
        <v>24</v>
      </c>
    </row>
    <row r="6" spans="2:12" ht="30" x14ac:dyDescent="0.2">
      <c r="B6" t="s">
        <v>2</v>
      </c>
      <c r="C6" s="2">
        <v>9807</v>
      </c>
      <c r="D6" s="2"/>
      <c r="E6" s="2">
        <v>9131</v>
      </c>
      <c r="F6" s="5">
        <f>(C6-E6)/E6*100</f>
        <v>7.4033512211148826</v>
      </c>
      <c r="H6" s="6" t="s">
        <v>36</v>
      </c>
      <c r="I6" s="2">
        <v>176992</v>
      </c>
      <c r="J6" s="2"/>
      <c r="K6" s="2">
        <v>157274</v>
      </c>
      <c r="L6" s="8">
        <f>(I6-K6)/K6*100</f>
        <v>12.537355189033153</v>
      </c>
    </row>
    <row r="7" spans="2:12" x14ac:dyDescent="0.2">
      <c r="B7" t="s">
        <v>8</v>
      </c>
      <c r="C7" s="10">
        <v>4519</v>
      </c>
      <c r="D7" s="2"/>
      <c r="E7" s="10">
        <v>3216</v>
      </c>
      <c r="F7" s="5">
        <f t="shared" ref="F7:F19" si="0">(C7-E7)/E7*100</f>
        <v>40.516169154228855</v>
      </c>
      <c r="H7" t="s">
        <v>19</v>
      </c>
      <c r="I7" s="2">
        <v>178359</v>
      </c>
      <c r="J7" s="2"/>
      <c r="K7" s="2">
        <v>188846</v>
      </c>
      <c r="L7" s="8">
        <f t="shared" ref="L7:L31" si="1">(I7-K7)/K7*100</f>
        <v>-5.5532020800016939</v>
      </c>
    </row>
    <row r="8" spans="2:12" x14ac:dyDescent="0.2">
      <c r="B8" t="s">
        <v>3</v>
      </c>
      <c r="C8" s="2">
        <f>C6-C7</f>
        <v>5288</v>
      </c>
      <c r="D8" s="2"/>
      <c r="E8" s="2">
        <f t="shared" ref="E8" si="2">E6-E7</f>
        <v>5915</v>
      </c>
      <c r="F8" s="5">
        <f t="shared" si="0"/>
        <v>-10.600169061707524</v>
      </c>
      <c r="H8" t="s">
        <v>20</v>
      </c>
      <c r="I8" s="2">
        <v>98022</v>
      </c>
      <c r="J8" s="2"/>
      <c r="K8" s="2">
        <v>92207</v>
      </c>
      <c r="L8" s="8">
        <f t="shared" si="1"/>
        <v>6.3064626329888185</v>
      </c>
    </row>
    <row r="9" spans="2:12" x14ac:dyDescent="0.2">
      <c r="B9" t="s">
        <v>4</v>
      </c>
      <c r="C9" s="13">
        <v>4658</v>
      </c>
      <c r="D9" s="2"/>
      <c r="E9" s="13">
        <v>4157</v>
      </c>
      <c r="F9" s="5">
        <f t="shared" si="0"/>
        <v>12.051960548472456</v>
      </c>
      <c r="H9" t="s">
        <v>22</v>
      </c>
      <c r="I9" s="2">
        <v>119920</v>
      </c>
      <c r="J9" s="2"/>
      <c r="K9" s="2">
        <v>105048</v>
      </c>
      <c r="L9" s="8">
        <f t="shared" si="1"/>
        <v>14.157337598050415</v>
      </c>
    </row>
    <row r="10" spans="2:12" x14ac:dyDescent="0.2">
      <c r="B10" t="s">
        <v>5</v>
      </c>
      <c r="C10" s="14">
        <f>C9+C8</f>
        <v>9946</v>
      </c>
      <c r="D10" s="2"/>
      <c r="E10" s="14">
        <f>E8+E9</f>
        <v>10072</v>
      </c>
      <c r="F10" s="5">
        <f t="shared" si="0"/>
        <v>-1.2509928514694202</v>
      </c>
      <c r="H10" t="s">
        <v>21</v>
      </c>
      <c r="I10" s="9">
        <v>110163</v>
      </c>
      <c r="J10" s="2"/>
      <c r="K10" s="9">
        <v>101097</v>
      </c>
      <c r="L10" s="8">
        <f t="shared" si="1"/>
        <v>8.9676251520816646</v>
      </c>
    </row>
    <row r="11" spans="2:12" x14ac:dyDescent="0.2">
      <c r="C11" s="2"/>
      <c r="D11" s="2"/>
      <c r="E11" s="2"/>
      <c r="H11" t="s">
        <v>23</v>
      </c>
      <c r="I11" s="2">
        <f>SUM(I6:I10)</f>
        <v>683456</v>
      </c>
      <c r="J11" s="2"/>
      <c r="K11" s="2">
        <f t="shared" ref="K11" si="3">SUM(K6:K10)</f>
        <v>644472</v>
      </c>
      <c r="L11" s="8">
        <f t="shared" si="1"/>
        <v>6.0489827331520996</v>
      </c>
    </row>
    <row r="12" spans="2:12" x14ac:dyDescent="0.2">
      <c r="B12" t="s">
        <v>6</v>
      </c>
      <c r="C12" s="2"/>
      <c r="D12" s="2"/>
      <c r="E12" s="2"/>
      <c r="H12" t="s">
        <v>25</v>
      </c>
      <c r="I12" s="10">
        <v>39112</v>
      </c>
      <c r="J12" s="2"/>
      <c r="K12" s="10">
        <v>37924</v>
      </c>
      <c r="L12" s="8">
        <f t="shared" si="1"/>
        <v>3.1325809513764367</v>
      </c>
    </row>
    <row r="13" spans="2:12" x14ac:dyDescent="0.2">
      <c r="B13" t="s">
        <v>7</v>
      </c>
      <c r="C13" s="2">
        <v>1003</v>
      </c>
      <c r="D13" s="2"/>
      <c r="E13" s="2">
        <v>985</v>
      </c>
      <c r="F13" s="5">
        <f t="shared" si="0"/>
        <v>1.8274111675126905</v>
      </c>
      <c r="H13" t="s">
        <v>26</v>
      </c>
      <c r="I13" s="2">
        <f>I11+I12</f>
        <v>722568</v>
      </c>
      <c r="J13" s="2"/>
      <c r="K13" s="2">
        <f>K11+K12</f>
        <v>682396</v>
      </c>
      <c r="L13" s="8">
        <f t="shared" si="1"/>
        <v>5.8869043781030372</v>
      </c>
    </row>
    <row r="14" spans="2:12" x14ac:dyDescent="0.2">
      <c r="B14" t="s">
        <v>9</v>
      </c>
      <c r="C14" s="10">
        <v>4849</v>
      </c>
      <c r="D14" s="2"/>
      <c r="E14" s="10">
        <v>4479</v>
      </c>
      <c r="F14" s="5">
        <f t="shared" si="0"/>
        <v>8.2607724938602374</v>
      </c>
      <c r="H14" t="s">
        <v>27</v>
      </c>
      <c r="I14" s="2">
        <v>32575</v>
      </c>
      <c r="J14" s="2"/>
      <c r="K14" s="2">
        <v>30558</v>
      </c>
      <c r="L14" s="8">
        <f t="shared" si="1"/>
        <v>6.6005628640617848</v>
      </c>
    </row>
    <row r="15" spans="2:12" x14ac:dyDescent="0.2">
      <c r="B15" t="s">
        <v>10</v>
      </c>
      <c r="C15" s="2">
        <f>C13+C14</f>
        <v>5852</v>
      </c>
      <c r="D15" s="2"/>
      <c r="E15" s="2">
        <f t="shared" ref="E15" si="4">E13+E14</f>
        <v>5464</v>
      </c>
      <c r="F15" s="5">
        <f t="shared" si="0"/>
        <v>7.1010248901903372</v>
      </c>
      <c r="H15" t="s">
        <v>28</v>
      </c>
      <c r="I15" s="10">
        <v>79854</v>
      </c>
      <c r="J15" s="2"/>
      <c r="K15" s="10">
        <v>80837</v>
      </c>
      <c r="L15" s="8">
        <f t="shared" si="1"/>
        <v>-1.2160273142249216</v>
      </c>
    </row>
    <row r="16" spans="2:12" x14ac:dyDescent="0.2">
      <c r="C16" s="2"/>
      <c r="D16" s="2"/>
      <c r="E16" s="2"/>
      <c r="H16" t="s">
        <v>29</v>
      </c>
      <c r="I16" s="11">
        <f>SUM(I13:I15)</f>
        <v>834997</v>
      </c>
      <c r="J16" s="2"/>
      <c r="K16" s="11">
        <f t="shared" ref="K16" si="5">SUM(K13:K15)</f>
        <v>793791</v>
      </c>
      <c r="L16" s="8">
        <f t="shared" si="1"/>
        <v>5.1910389510589061</v>
      </c>
    </row>
    <row r="17" spans="2:14" x14ac:dyDescent="0.2">
      <c r="B17" t="s">
        <v>11</v>
      </c>
      <c r="C17" s="2">
        <f>C10-C15</f>
        <v>4094</v>
      </c>
      <c r="D17" s="2"/>
      <c r="E17" s="2">
        <f t="shared" ref="E17" si="6">E10-E15</f>
        <v>4608</v>
      </c>
      <c r="F17" s="5">
        <f t="shared" si="0"/>
        <v>-11.154513888888889</v>
      </c>
      <c r="I17" s="2"/>
      <c r="J17" s="2"/>
      <c r="K17" s="2"/>
      <c r="L17" s="8"/>
    </row>
    <row r="18" spans="2:14" x14ac:dyDescent="0.2">
      <c r="B18" t="s">
        <v>12</v>
      </c>
      <c r="C18" s="10">
        <v>1339</v>
      </c>
      <c r="D18" s="2"/>
      <c r="E18" s="10">
        <v>1507</v>
      </c>
      <c r="F18" s="5">
        <f t="shared" si="0"/>
        <v>-11.14797611147976</v>
      </c>
      <c r="H18" t="s">
        <v>30</v>
      </c>
      <c r="I18" s="2"/>
      <c r="J18" s="2"/>
      <c r="K18" s="2"/>
      <c r="L18" s="8"/>
    </row>
    <row r="19" spans="2:14" x14ac:dyDescent="0.2">
      <c r="B19" t="s">
        <v>13</v>
      </c>
      <c r="C19" s="2">
        <f>C17-C18</f>
        <v>2755</v>
      </c>
      <c r="D19" s="2"/>
      <c r="E19" s="2">
        <f>E17-E18</f>
        <v>3101</v>
      </c>
      <c r="F19" s="5">
        <f t="shared" si="0"/>
        <v>-11.157691067397614</v>
      </c>
      <c r="H19" t="s">
        <v>32</v>
      </c>
      <c r="J19" s="2"/>
      <c r="K19" s="2"/>
      <c r="L19" s="8"/>
    </row>
    <row r="20" spans="2:14" x14ac:dyDescent="0.2">
      <c r="C20" s="2"/>
      <c r="D20" s="2"/>
      <c r="E20" s="2"/>
      <c r="H20" t="s">
        <v>31</v>
      </c>
      <c r="I20" s="2">
        <v>39056</v>
      </c>
      <c r="J20" s="2"/>
      <c r="K20" s="2">
        <v>37275</v>
      </c>
      <c r="L20" s="8">
        <f t="shared" si="1"/>
        <v>4.7780013413816231</v>
      </c>
    </row>
    <row r="21" spans="2:14" ht="31.5" x14ac:dyDescent="0.25">
      <c r="B21" s="18" t="s">
        <v>45</v>
      </c>
      <c r="C21" s="15"/>
      <c r="D21" s="15"/>
      <c r="E21" s="15"/>
      <c r="F21" s="16"/>
      <c r="H21" t="s">
        <v>34</v>
      </c>
      <c r="I21" s="2">
        <v>236564</v>
      </c>
      <c r="J21" s="2"/>
      <c r="K21" s="2">
        <v>223376</v>
      </c>
      <c r="L21" s="8">
        <f t="shared" si="1"/>
        <v>5.9039467086884896</v>
      </c>
    </row>
    <row r="22" spans="2:14" ht="45" x14ac:dyDescent="0.2">
      <c r="B22" s="6" t="s">
        <v>36</v>
      </c>
      <c r="C22" s="15">
        <v>1277</v>
      </c>
      <c r="D22" s="6"/>
      <c r="E22" s="15">
        <v>785</v>
      </c>
      <c r="F22" s="16"/>
      <c r="H22" t="s">
        <v>33</v>
      </c>
      <c r="I22" s="10">
        <v>134799</v>
      </c>
      <c r="J22" s="2"/>
      <c r="K22" s="10">
        <v>121456</v>
      </c>
      <c r="L22" s="8">
        <f t="shared" si="1"/>
        <v>10.985871426689501</v>
      </c>
    </row>
    <row r="23" spans="2:14" x14ac:dyDescent="0.2">
      <c r="B23" t="s">
        <v>19</v>
      </c>
      <c r="C23" s="15">
        <v>2410</v>
      </c>
      <c r="D23" s="6"/>
      <c r="E23" s="15">
        <v>2693</v>
      </c>
      <c r="F23" s="16"/>
      <c r="H23" t="s">
        <v>35</v>
      </c>
      <c r="I23" s="2">
        <f>SUM(I20:I22)</f>
        <v>410419</v>
      </c>
      <c r="J23" s="2"/>
      <c r="K23" s="2">
        <f t="shared" ref="K23" si="7">SUM(K20:K22)</f>
        <v>382107</v>
      </c>
      <c r="L23" s="8">
        <f t="shared" si="1"/>
        <v>7.4094429047361077</v>
      </c>
    </row>
    <row r="24" spans="2:14" x14ac:dyDescent="0.2">
      <c r="B24" t="s">
        <v>20</v>
      </c>
      <c r="C24" s="15">
        <v>2534</v>
      </c>
      <c r="D24" s="6"/>
      <c r="E24" s="15">
        <v>2498</v>
      </c>
      <c r="F24" s="16"/>
      <c r="H24" t="s">
        <v>37</v>
      </c>
      <c r="I24" s="2"/>
      <c r="J24" s="2"/>
      <c r="K24" s="2"/>
      <c r="L24" s="8"/>
    </row>
    <row r="25" spans="2:14" x14ac:dyDescent="0.2">
      <c r="B25" t="s">
        <v>22</v>
      </c>
      <c r="C25" s="15">
        <v>1712</v>
      </c>
      <c r="D25" s="6"/>
      <c r="E25" s="15">
        <v>1467</v>
      </c>
      <c r="F25" s="16"/>
      <c r="I25" s="2">
        <v>128171</v>
      </c>
      <c r="K25" s="2">
        <v>116002</v>
      </c>
      <c r="L25" s="8">
        <f t="shared" si="1"/>
        <v>10.490336373510802</v>
      </c>
    </row>
    <row r="26" spans="2:14" x14ac:dyDescent="0.2">
      <c r="B26" t="s">
        <v>21</v>
      </c>
      <c r="C26" s="17">
        <v>1362</v>
      </c>
      <c r="D26" s="6"/>
      <c r="E26" s="17">
        <v>1209</v>
      </c>
      <c r="F26" s="16"/>
      <c r="H26" t="s">
        <v>38</v>
      </c>
      <c r="I26" s="10">
        <v>76037</v>
      </c>
      <c r="K26" s="10">
        <v>76934</v>
      </c>
      <c r="L26" s="8">
        <f t="shared" si="1"/>
        <v>-1.1659344373099021</v>
      </c>
    </row>
    <row r="27" spans="2:14" x14ac:dyDescent="0.2">
      <c r="B27" t="s">
        <v>23</v>
      </c>
      <c r="C27" s="15">
        <f>SUM(C22:C26)</f>
        <v>9295</v>
      </c>
      <c r="D27" s="15"/>
      <c r="E27" s="15">
        <f t="shared" ref="E27" si="8">SUM(E22:E26)</f>
        <v>8652</v>
      </c>
      <c r="F27" s="16"/>
      <c r="H27" t="s">
        <v>40</v>
      </c>
      <c r="I27" s="2">
        <f>SUM(I23:I26)</f>
        <v>614627</v>
      </c>
      <c r="J27" s="2"/>
      <c r="K27" s="2">
        <f t="shared" ref="K27" si="9">SUM(K23:K26)</f>
        <v>575043</v>
      </c>
      <c r="L27" s="8">
        <f t="shared" si="1"/>
        <v>6.8836591350559875</v>
      </c>
      <c r="M27" s="2"/>
      <c r="N27" s="2"/>
    </row>
    <row r="28" spans="2:14" x14ac:dyDescent="0.2">
      <c r="B28" t="s">
        <v>25</v>
      </c>
      <c r="C28" s="17">
        <v>512</v>
      </c>
      <c r="D28" s="6"/>
      <c r="E28" s="17">
        <v>479</v>
      </c>
      <c r="F28" s="16"/>
      <c r="H28" t="s">
        <v>41</v>
      </c>
      <c r="I28" s="10">
        <v>148101</v>
      </c>
      <c r="J28" s="2"/>
      <c r="K28" s="10">
        <v>144901</v>
      </c>
      <c r="L28" s="8">
        <f t="shared" si="1"/>
        <v>2.208404358838103</v>
      </c>
      <c r="M28" s="2"/>
      <c r="N28" s="2"/>
    </row>
    <row r="29" spans="2:14" x14ac:dyDescent="0.2">
      <c r="B29" t="s">
        <v>26</v>
      </c>
      <c r="C29" s="15">
        <f>C27+C28</f>
        <v>9807</v>
      </c>
      <c r="D29" s="6"/>
      <c r="E29" s="15">
        <v>9131</v>
      </c>
      <c r="F29" s="16"/>
      <c r="H29" t="s">
        <v>42</v>
      </c>
      <c r="I29" s="2">
        <f>I27+I28</f>
        <v>762728</v>
      </c>
      <c r="J29" s="2"/>
      <c r="K29" s="2">
        <f t="shared" ref="K29" si="10">K27+K28</f>
        <v>719944</v>
      </c>
      <c r="L29" s="8">
        <f t="shared" si="1"/>
        <v>5.9426844310113012</v>
      </c>
      <c r="M29" s="2"/>
      <c r="N29" s="2"/>
    </row>
    <row r="30" spans="2:14" x14ac:dyDescent="0.2">
      <c r="C30" s="15"/>
      <c r="D30" s="6"/>
      <c r="E30" s="15"/>
      <c r="F30" s="16"/>
      <c r="H30" t="s">
        <v>43</v>
      </c>
      <c r="I30" s="10">
        <f>I16-I29</f>
        <v>72269</v>
      </c>
      <c r="J30" s="2"/>
      <c r="K30" s="10">
        <f>K16-K29</f>
        <v>73847</v>
      </c>
      <c r="L30" s="8">
        <f t="shared" si="1"/>
        <v>-2.1368505152545128</v>
      </c>
      <c r="M30" s="2"/>
      <c r="N30" s="2"/>
    </row>
    <row r="31" spans="2:14" x14ac:dyDescent="0.2">
      <c r="B31" t="s">
        <v>32</v>
      </c>
      <c r="C31" s="15"/>
      <c r="D31" s="6"/>
      <c r="E31" s="15"/>
      <c r="F31" s="16"/>
      <c r="H31" t="s">
        <v>39</v>
      </c>
      <c r="I31" s="11">
        <f>I29+I30</f>
        <v>834997</v>
      </c>
      <c r="J31" s="2"/>
      <c r="K31" s="11">
        <f>K29+K30</f>
        <v>793791</v>
      </c>
      <c r="L31" s="8">
        <f t="shared" si="1"/>
        <v>5.1910389510589061</v>
      </c>
      <c r="M31" s="2"/>
      <c r="N31" s="2"/>
    </row>
    <row r="32" spans="2:14" x14ac:dyDescent="0.2">
      <c r="B32" t="s">
        <v>31</v>
      </c>
      <c r="C32" s="15">
        <v>99</v>
      </c>
      <c r="D32" s="6"/>
      <c r="E32" s="15">
        <v>48</v>
      </c>
      <c r="F32" s="16"/>
      <c r="I32" s="2"/>
      <c r="J32" s="2"/>
      <c r="K32" s="2"/>
      <c r="L32" s="2"/>
      <c r="M32" s="2"/>
      <c r="N32" s="2"/>
    </row>
    <row r="33" spans="2:14" x14ac:dyDescent="0.2">
      <c r="B33" t="s">
        <v>34</v>
      </c>
      <c r="C33" s="15">
        <v>1147</v>
      </c>
      <c r="D33" s="6"/>
      <c r="E33" s="15">
        <v>653</v>
      </c>
      <c r="F33" s="16"/>
      <c r="I33" s="2"/>
      <c r="J33" s="2"/>
      <c r="K33" s="2"/>
      <c r="L33" s="2"/>
      <c r="M33" s="2"/>
      <c r="N33" s="2"/>
    </row>
    <row r="34" spans="2:14" x14ac:dyDescent="0.2">
      <c r="B34" t="s">
        <v>33</v>
      </c>
      <c r="C34" s="17">
        <v>1321</v>
      </c>
      <c r="D34" s="6"/>
      <c r="E34" s="17">
        <v>1026</v>
      </c>
      <c r="F34" s="16"/>
      <c r="I34" s="2"/>
      <c r="J34" s="2"/>
      <c r="K34" s="2"/>
      <c r="L34" s="2"/>
      <c r="M34" s="2"/>
      <c r="N34" s="2"/>
    </row>
    <row r="35" spans="2:14" x14ac:dyDescent="0.2">
      <c r="B35" t="s">
        <v>35</v>
      </c>
      <c r="C35" s="15">
        <f>SUM(C32:C34)</f>
        <v>2567</v>
      </c>
      <c r="D35" s="15"/>
      <c r="E35" s="15">
        <f t="shared" ref="E35" si="11">SUM(E32:E34)</f>
        <v>1727</v>
      </c>
      <c r="F35" s="16"/>
      <c r="I35" s="2"/>
      <c r="J35" s="2"/>
      <c r="K35" s="2"/>
      <c r="L35" s="2"/>
      <c r="M35" s="2"/>
      <c r="N35" s="2"/>
    </row>
    <row r="36" spans="2:14" x14ac:dyDescent="0.2">
      <c r="B36" t="s">
        <v>37</v>
      </c>
      <c r="C36" s="15"/>
      <c r="E36" s="2"/>
      <c r="I36" s="2"/>
      <c r="J36" s="2"/>
      <c r="K36" s="2"/>
      <c r="L36" s="2"/>
      <c r="M36" s="2"/>
      <c r="N36" s="2"/>
    </row>
    <row r="37" spans="2:14" x14ac:dyDescent="0.2">
      <c r="C37" s="15">
        <v>989</v>
      </c>
      <c r="E37" s="2">
        <v>534</v>
      </c>
      <c r="I37" s="2"/>
      <c r="J37" s="2"/>
      <c r="K37" s="2"/>
      <c r="L37" s="2"/>
      <c r="M37" s="2"/>
      <c r="N37" s="2"/>
    </row>
    <row r="38" spans="2:14" x14ac:dyDescent="0.2">
      <c r="B38" t="s">
        <v>38</v>
      </c>
      <c r="C38" s="17">
        <v>963</v>
      </c>
      <c r="E38" s="17">
        <v>955</v>
      </c>
      <c r="I38" s="2"/>
      <c r="J38" s="2"/>
      <c r="K38" s="2"/>
      <c r="L38" s="2"/>
      <c r="M38" s="2"/>
      <c r="N38" s="2"/>
    </row>
    <row r="39" spans="2:14" x14ac:dyDescent="0.2">
      <c r="B39" t="s">
        <v>40</v>
      </c>
      <c r="C39" s="15">
        <f>SUM(C35:C38)</f>
        <v>4519</v>
      </c>
      <c r="D39" s="15"/>
      <c r="E39" s="15">
        <f t="shared" ref="E39" si="12">SUM(E35:E38)</f>
        <v>3216</v>
      </c>
      <c r="I39" s="2"/>
      <c r="J39" s="2"/>
      <c r="K39" s="2"/>
      <c r="L39" s="2"/>
      <c r="M39" s="2"/>
      <c r="N39" s="2"/>
    </row>
    <row r="40" spans="2:14" x14ac:dyDescent="0.2">
      <c r="C40" s="15"/>
      <c r="E40" s="2"/>
      <c r="I40" s="2"/>
      <c r="J40" s="2"/>
      <c r="K40" s="2"/>
      <c r="L40" s="2"/>
      <c r="M40" s="2"/>
      <c r="N40" s="2"/>
    </row>
    <row r="41" spans="2:14" x14ac:dyDescent="0.2">
      <c r="B41" t="s">
        <v>46</v>
      </c>
      <c r="C41" s="15">
        <f>C29-C39</f>
        <v>5288</v>
      </c>
      <c r="D41" s="15"/>
      <c r="E41" s="15">
        <f>E29-E39</f>
        <v>5915</v>
      </c>
      <c r="I41" s="2"/>
      <c r="J41" s="2"/>
      <c r="K41" s="2"/>
      <c r="L41" s="2"/>
      <c r="M41" s="2"/>
      <c r="N41" s="2"/>
    </row>
    <row r="42" spans="2:14" x14ac:dyDescent="0.2">
      <c r="C42" s="15"/>
      <c r="I42" s="2"/>
      <c r="J42" s="2"/>
      <c r="K42" s="2"/>
      <c r="L42" s="2"/>
      <c r="M42" s="2"/>
      <c r="N42" s="2"/>
    </row>
    <row r="43" spans="2:14" x14ac:dyDescent="0.2">
      <c r="I43" s="2"/>
      <c r="J43" s="2"/>
      <c r="K43" s="2"/>
      <c r="L43" s="2"/>
      <c r="M43" s="2"/>
      <c r="N43" s="2"/>
    </row>
    <row r="44" spans="2:14" x14ac:dyDescent="0.2">
      <c r="I44" s="2"/>
      <c r="J44" s="2"/>
      <c r="K44" s="2"/>
      <c r="L44" s="2"/>
      <c r="M44" s="2"/>
      <c r="N44" s="2"/>
    </row>
  </sheetData>
  <pageMargins left="0.7" right="0.7" top="0.75" bottom="0.75" header="0.3" footer="0.3"/>
  <pageSetup paperSize="9" orientation="portrait" r:id="rId1"/>
  <ignoredErrors>
    <ignoredError sqref="I27 K27" emptyCellReference="1"/>
    <ignoredError sqref="I30 K3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8A980-BCB6-4DFD-A5CA-A1E792189C3B}">
  <dimension ref="B1:H4"/>
  <sheetViews>
    <sheetView workbookViewId="0">
      <selection activeCell="H14" sqref="H14"/>
    </sheetView>
  </sheetViews>
  <sheetFormatPr defaultRowHeight="15" x14ac:dyDescent="0.2"/>
  <cols>
    <col min="2" max="2" width="32.44140625" customWidth="1"/>
    <col min="3" max="3" width="10.44140625" customWidth="1"/>
    <col min="4" max="4" width="13.5546875" customWidth="1"/>
  </cols>
  <sheetData>
    <row r="1" spans="2:8" x14ac:dyDescent="0.2">
      <c r="B1" s="21" t="s">
        <v>44</v>
      </c>
      <c r="C1" s="21"/>
      <c r="D1" s="21"/>
      <c r="E1" s="21"/>
      <c r="F1" s="21"/>
      <c r="G1" s="21"/>
      <c r="H1" s="21"/>
    </row>
    <row r="2" spans="2:8" x14ac:dyDescent="0.2">
      <c r="C2" s="12"/>
      <c r="D2" s="12"/>
    </row>
    <row r="4" spans="2:8" ht="33" customHeight="1" x14ac:dyDescent="0.2">
      <c r="B4" s="6"/>
    </row>
  </sheetData>
  <mergeCells count="1">
    <mergeCell ref="B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2022-02-09T09:29:05Z</dcterms:created>
  <dcterms:modified xsi:type="dcterms:W3CDTF">2022-02-09T12:35:35Z</dcterms:modified>
</cp:coreProperties>
</file>