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F22F8078-C40C-4D3B-A223-E26F5C7AA846}"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4" i="20" l="1"/>
  <c r="O23" i="27"/>
  <c r="E6" i="31" s="1"/>
  <c r="P39"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<sst xmlns="http://schemas.openxmlformats.org/spreadsheetml/2006/main" count="358" uniqueCount="236">
  <si>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</si>
  <si>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</si>
  <si>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</si>
  <si>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</si>
  <si>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</si>
  <si>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</si>
  <si>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</si>
  <si>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</si>
  <si>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</si>
  <si>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</si>
  <si>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</si>
  <si>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</si>
  <si>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</si>
  <si>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</si>
  <si>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</si>
  <si>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</si>
  <si>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</si>
  <si>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</si>
  <si>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</si>
  <si>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</si>
  <si>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</si>
  <si>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</si>
  <si>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</si>
  <si>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</si>
  <si>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</si>
  <si>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</si>
  <si>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</si>
  <si>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</si>
  <si>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</si>
  <si>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</si>
  <si>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</si>
  <si>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</si>
  <si>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</si>
  <si>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</si>
  <si>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</si>
  <si>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</si>
  <si>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</si>
  <si>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</si>
  <si>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</si>
  <si>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</si>
  <si>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</si>
  <si>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</si>
  <si>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</si>
  <si>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</si>
  <si>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</si>
  <si>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</si>
  <si>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</si>
  <si>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</si>
  <si>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</si>
  <si>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</si>
  <si>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</si>
  <si>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</si>
  <si>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</si>
  <si>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</si>
  <si>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</si>
  <si>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</si>
  <si>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</si>
  <si>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</si>
  <si>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</si>
  <si>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</si>
  <si>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</si>
  <si>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</si>
  <si>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</si>
  <si>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</si>
  <si>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</si>
  <si>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</si>
  <si>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</si>
  <si>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</si>
  <si>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</si>
  <si>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</si>
  <si>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</si>
  <si>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</si>
  <si>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</si>
  <si>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</si>
  <si>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</si>
  <si>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</si>
  <si>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</si>
  <si>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</si>
  <si>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</si>
  <si>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</si>
  <si>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</si>
  <si>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</si>
  <si>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</si>
  <si>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</si>
  <si>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</si>
  <si>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</si>
  <si>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</si>
  <si>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</si>
  <si>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</si>
  <si>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</si>
  <si>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</si>
  <si>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y value</t>
  </si>
  <si>
    <t>0,0</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</si>
  <si>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</si>
  <si>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</si>
  <si>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</si>
  <si>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</si>
  <si>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</si>
  <si>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</si>
  <si>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</si>
  <si>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</si>
  <si>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</si>
  <si>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</si>
  <si>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</si>
  <si>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</si>
  <si>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</si>
  <si>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</si>
  <si>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</si>
  <si>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</si>
  <si>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</si>
  <si>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</si>
  <si>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</si>
  <si>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</si>
  <si>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</si>
  <si>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</si>
  <si>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</si>
  <si>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</si>
  <si>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</si>
  <si>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</si>
  <si>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</si>
  <si>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</si>
  <si>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</si>
  <si>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</si>
  <si>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</si>
  <si>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</si>
  <si>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</si>
  <si>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</si>
  <si>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</si>
  <si>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</si>
  <si>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</si>
  <si>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</si>
  <si>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</si>
  <si>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</si>
  <si>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</si>
  <si>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</si>
  <si>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</si>
  <si>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</si>
  <si>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</si>
  <si>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</si>
  <si>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</si>
  <si>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</si>
  <si>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</si>
  <si>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</si>
  <si>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</si>
  <si>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Joel Gilby</t>
  </si>
  <si>
    <t>G-Code</t>
  </si>
  <si>
    <t>Adrian Dix and David Cooper</t>
  </si>
  <si>
    <t>30mm</t>
  </si>
  <si>
    <t>0.2mm</t>
  </si>
  <si>
    <t>30.01mm</t>
  </si>
  <si>
    <t>105mm</t>
  </si>
  <si>
    <t>104.95mm</t>
  </si>
  <si>
    <t>36mm</t>
  </si>
  <si>
    <t>0.05mm</t>
  </si>
  <si>
    <t>35.97mm</t>
  </si>
  <si>
    <t>115.13mm</t>
  </si>
  <si>
    <t>60.03mm</t>
  </si>
  <si>
    <t>90.04mm</t>
  </si>
  <si>
    <t>Steel toe cap footwear, safety goggles, protective lab coat</t>
  </si>
  <si>
    <t>Room 021a</t>
  </si>
  <si>
    <t>115mm</t>
  </si>
  <si>
    <t>60mm</t>
  </si>
  <si>
    <t>90mm</t>
  </si>
  <si>
    <t>x value</t>
  </si>
  <si>
    <t>What is meant by Advanced Manufacturing</t>
  </si>
  <si>
    <t>Graduate with a First and seek employment with an engineering or manufacturing company to gain experience. Alternatively, seek employment with a race team to enhance my skills. Expand and engage with my network to hopefully open up future opportunities.</t>
  </si>
  <si>
    <t>Establish a motorsports-oriented engineering consultancy firm and engage in motorsports on a more personal level, possibly entering racing series' or championships. Specialise my knowledge in a certain area of motorsport technology, e.g. powertrains or bodywork/aero.</t>
  </si>
  <si>
    <t>A binding agent/matrix and a filler material. In motorsports applications this is usually a resin such as epoxy and a fiber such as chopped strand glass fibres or a carbon weave.</t>
  </si>
  <si>
    <t>7/11/25, 21/11/25, 28/11/25, 5/12/25</t>
  </si>
  <si>
    <t xml:space="preserve">What components during the rebuild process have to be torqued, what is the torque setting and where would you find it? </t>
  </si>
  <si>
    <t>1.6L Ford Duratec 16v</t>
  </si>
  <si>
    <t>Repair Manual for the engine</t>
  </si>
  <si>
    <t>Camshaft bearing cap retaining bolts - 7Nm, 45°</t>
  </si>
  <si>
    <r>
      <t>Cylinder head bolts - 15Nm, 30Nm, 90</t>
    </r>
    <r>
      <rPr>
        <sz val="16"/>
        <color theme="1"/>
        <rFont val="Aptos Narrow"/>
        <family val="2"/>
      </rPr>
      <t>°</t>
    </r>
  </si>
  <si>
    <t>Continuous Professional Development (CPD) is the ongoing process of improving and expanding knowledge and skills in order to maintain a high level of professional competence throughout an engineer's career. This can include taking part in activities such as workshops, training courses, conferences and reading in order to keep up to date on the latest knowledge and advancements in engineering. This is largely important as technology in engineering is constantly advancing and it can be easy to fall behind. CPD ensures engineers stay effective and on the cutting edge. It also encourages career development by helping engineers to expand their skillset and broaden their expertise, allowing them to aim for higher roles, often with more responsibility. CPD also helps to ensure public safety by allowing engineers to make educated decisions based on the most recent information.</t>
  </si>
  <si>
    <t>Fuchs Oil guest lecture at UWTSD Swansea SA1 Campus, Wednesday 11th March 2026</t>
  </si>
  <si>
    <t>I learnt about the importance of additivies in oil, such as detergents for cleaning purposes, as well as the importance of using the correctr oil viscosity in an automotive/motorsport environment. This lecture expanded my knowledge on the engineering behind lubricants and how they perform well in engines.</t>
  </si>
  <si>
    <t>Ensuring the workpiece is set up correctly/square in the jaws of a chuck/vice. Consistently measuring using calipers and micrometers at every step of the process and adjusting the process to ensure accuracy. Using the correct machine speed and depth of cut to improve surface finish and reduce tool wear. Ensure tool condition is good and replace or sharpen if necessary.</t>
  </si>
  <si>
    <t>Ensuring the tools are in good condition is important, such as sharp sawblades. Marking out the workpiece properly is vital, using scribes and punches. When using tools such as a tap and die, ensure the cut is at a right angle before proceeding, and also going back a quarter turn every so often. Making sure the workpiece is secure, such as in a vice, is arguably the most important so that it doesn't move when cut/drilled, etc.</t>
  </si>
  <si>
    <t>Scoring on cylinder walls or piston skirts could indicate contaminated oil and poor lubrication.</t>
  </si>
  <si>
    <t>Pitting and scoring on bearings could indicate oil starvation or misalignment of components.</t>
  </si>
  <si>
    <t>Pitting, scoring or flat spots on camshaft lobes could indicate inadequate lubrication or poor valve clearances.</t>
  </si>
  <si>
    <t>Burning, pitting and carbon build up on valves or seats could indicate poor combustion due to an incorrect fuel mixture, or poor valve timing.</t>
  </si>
  <si>
    <t>Cracking on rubber components such as a timing belt are signs of material breakdown due to age.</t>
  </si>
  <si>
    <t>Gradient 1</t>
  </si>
  <si>
    <t>Gradient 2</t>
  </si>
  <si>
    <t>Gradient 3</t>
  </si>
  <si>
    <t>Gradient 4</t>
  </si>
  <si>
    <t>Torque/Angular deformation</t>
  </si>
  <si>
    <t>Paul Davies</t>
  </si>
  <si>
    <t>Adrian Dix</t>
  </si>
  <si>
    <t>Mark Fall</t>
  </si>
  <si>
    <t>It enables an engineer to plan and control their learning and career growth. It supports the continuous improvement and betterment of an engineer allowing them to clearly set out their goals.</t>
  </si>
  <si>
    <t>Highly efficient or complex manufactring techniques which make use of technology and digital tools to improve speed, precision and quality of products.</t>
  </si>
  <si>
    <t>Create or scan a 3D model, export it as an STL file, choose infill percentage, layer height, supports, temperature and material type, slice the file to convert into G-code, prepare the printer and start the print. When complete, remove supports and file or sand if required.</t>
  </si>
  <si>
    <t>Plastic polymers such as PLA or PET-G.</t>
  </si>
  <si>
    <t>Wear PPE (protective glasses, steel toe caps, lab coat). Tie back and tuck in long hair. Always ensure guards are in place. Ensure the workpiece is clamped correctly. Be cautious of rotating components. Beware of sharp edges on machined workpieces. Keep workspaces clean.</t>
  </si>
  <si>
    <t>Wear PPE (protective glasses, steel toe caps, gloves). Beware of skin contact with fluids such as oil or coolant, and wash hands at a wash station if necessary. Take care when lifting heavy components such as engine blocks, cylinder heads or crankshafts. Keep a clean workspace. Do not overexert when using hand tools.</t>
  </si>
  <si>
    <t>Manual Handling Operations Regulations 1992, Provision and Use of Work Equipment Regulations 1998, Control of Substances Hazardous to Health Regulations 2002, PPE Regulations 1992</t>
  </si>
  <si>
    <t>Graduate</t>
  </si>
  <si>
    <t>First</t>
  </si>
  <si>
    <t>First, 2:1, etc.</t>
  </si>
  <si>
    <t>University learning resources</t>
  </si>
  <si>
    <t>Understanding of composites in bodywork</t>
  </si>
  <si>
    <t>Successfully create usable GRP and carbon fibre components</t>
  </si>
  <si>
    <t>Materials, learning, experience and practice</t>
  </si>
  <si>
    <t>Use of parts in real world applications, e.g. UWTSD MCR</t>
  </si>
  <si>
    <t>End of 2026</t>
  </si>
  <si>
    <t>Apply understanding to improve the performance of my engine</t>
  </si>
  <si>
    <t>Money, learning, experimentation</t>
  </si>
  <si>
    <t>Further understanding of powertrain technology</t>
  </si>
  <si>
    <t>A 10% gain in power and torque given a baseline figure</t>
  </si>
  <si>
    <t>Lack of monetary funds would impact my goals, given most require physical resources that can be expensive.</t>
  </si>
  <si>
    <t>Improve design and manufacturing skills</t>
  </si>
  <si>
    <t>Design and create new components for UWTSD MCR</t>
  </si>
  <si>
    <t>Learning, experimentation, time in CAD and machining</t>
  </si>
  <si>
    <t>The use of parts made by myself on either of the cars.</t>
  </si>
  <si>
    <t>3D Printers, CNC milling machines</t>
  </si>
  <si>
    <t>Wear the correct PPE, clean any workspace before engaging in an activity, inspect tools and equipment to ensure correct function, assess risks.</t>
  </si>
  <si>
    <t>Lathe, Mill, handsaw, drill, Engine stand, hand tools such as sockets.</t>
  </si>
  <si>
    <t>Take care when operating the lathe and mill as they are very powerful machines. Understand where the safety functions are, such as the emergency stop. Take care when using sharp hand tools such as a saw to prevent injury.</t>
  </si>
  <si>
    <t>First, a mould must be created. This can be done using a plug created from a preexisting part, or can be 3D printed (if small), or can be carved into tooling/model board. Once a mould has been formed, a layer of release agent should be applied to allow the component to be split from the mould later. Next, the carbon fibre sheets should be cut to size, maintaining fibre orientation. Then, the sheets can be laid into the mould with a suitable resin brushed or rolled between each sheet. If using pre-preg, this is not necessary as the sheet contains the correct amount of resin already. Once the desired layup has been achieved, the whole thing can be vaccuum bagged and air removed. This compresses the layers and removes air bubbles and future voids in the laminate. The part can then be cured in the autoclave for a suitable cycle under heat and pressure. Once done, the part can be demoulded, trimmed and finished.</t>
  </si>
  <si>
    <t>Be methodical and take care when laying fibres in order to maintain strength of the final part in the correct dimensions. Do not rush as it could affect the quality.</t>
  </si>
  <si>
    <t>When trimming, dust/fibre particles can be inhaled or come into contact with skin, causing irritation or long-term respiratory issues. Epoxy, polyester, and vinyl ester resins contain harmful chemicals that can cause skin irritation. Finished parts can have sharp edges, so cuts are possible too.</t>
  </si>
  <si>
    <t>More details on the protocols  could have been included</t>
  </si>
  <si>
    <t xml:space="preserve">Could have mentioned the guard on the machines, be careful of not getting clothes caught in the machines. </t>
  </si>
  <si>
    <t>Y</t>
  </si>
  <si>
    <t>Signed off by Technician</t>
  </si>
  <si>
    <t>Could have mentioned being careful not to get fingers trapped, wathcing for oil on the floor etc</t>
  </si>
  <si>
    <t xml:space="preserve">You have put the cylinder capacity but haven't explained how you then use that to calculate the engine capacity but you do calculate it correctly </t>
  </si>
  <si>
    <t>Instead of angular deformation, normally the term Angle of Twist is used</t>
  </si>
  <si>
    <t xml:space="preserve">No units included. You velocity values are correct but your force values are slightly large. Shame you don't have the knee points. </t>
  </si>
  <si>
    <t xml:space="preserve">Units missing. Gradient 1 and 4 are reasonable. </t>
  </si>
  <si>
    <t>Could have included more equipment such as the laser cutter and autoclave</t>
  </si>
  <si>
    <t>Could have included a wider range</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</si>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</sst>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3"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6"/>
      <color theme="1"/>
      <name val="Aptos Narrow"/>
      <family val="2"/>
    </font>
    <font>
      <sz val="10"/>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3" fillId="4" borderId="74" xfId="0" applyFont="1" applyFill="1" applyBorder="1"/>
    <xf numFmtId="0" fontId="0" fillId="4" borderId="75" xfId="0" applyFill="1"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7" borderId="123" xfId="0" applyFill="1" applyBorder="1" applyAlignment="1">
      <alignment vertical="center"/>
    </xf>
    <xf numFmtId="0" fontId="0" fillId="7" borderId="124" xfId="0" applyFill="1" applyBorder="1" applyAlignment="1">
      <alignment vertical="center"/>
    </xf>
    <xf numFmtId="0" fontId="1" fillId="4" borderId="30" xfId="0" applyFont="1" applyFill="1" applyBorder="1" applyAlignment="1">
      <alignment horizontal="left" vertical="center"/>
    </xf>
    <xf numFmtId="0" fontId="0" fillId="0" borderId="28" xfId="0" applyBorder="1" applyAlignment="1">
      <alignment vertical="center"/>
    </xf>
    <xf numFmtId="0" fontId="0" fillId="0" borderId="29" xfId="0" applyBorder="1" applyAlignment="1">
      <alignment vertical="center"/>
    </xf>
    <xf numFmtId="0" fontId="0" fillId="0" borderId="73" xfId="0" applyBorder="1" applyAlignment="1">
      <alignment vertical="center"/>
    </xf>
    <xf numFmtId="2" fontId="9" fillId="0" borderId="43" xfId="0" applyNumberFormat="1" applyFont="1" applyBorder="1" applyAlignment="1">
      <alignment horizontal="center" vertical="center"/>
    </xf>
    <xf numFmtId="2" fontId="9" fillId="0" borderId="53" xfId="0" applyNumberFormat="1" applyFont="1" applyBorder="1" applyAlignment="1">
      <alignment horizontal="center" vertical="center"/>
    </xf>
    <xf numFmtId="164" fontId="0" fillId="0" borderId="92" xfId="0" applyNumberFormat="1" applyBorder="1" applyAlignment="1">
      <alignment horizontal="center" vertical="center"/>
    </xf>
    <xf numFmtId="164" fontId="0" fillId="0" borderId="96" xfId="0" applyNumberFormat="1" applyBorder="1" applyAlignment="1">
      <alignment horizontal="center" vertical="center"/>
    </xf>
    <xf numFmtId="164" fontId="0" fillId="10" borderId="92" xfId="0" applyNumberFormat="1" applyFill="1" applyBorder="1" applyAlignment="1">
      <alignment vertical="center"/>
    </xf>
    <xf numFmtId="164" fontId="0" fillId="10" borderId="96" xfId="0" applyNumberFormat="1" applyFill="1" applyBorder="1" applyAlignment="1">
      <alignment vertical="center"/>
    </xf>
    <xf numFmtId="0" fontId="7" fillId="4" borderId="72" xfId="0" applyFont="1" applyFill="1" applyBorder="1"/>
    <xf numFmtId="0" fontId="7" fillId="4" borderId="64" xfId="0" applyFont="1" applyFill="1" applyBorder="1"/>
    <xf numFmtId="0" fontId="6" fillId="0" borderId="0" xfId="0" applyFont="1" applyAlignment="1">
      <alignment horizontal="left"/>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vertical="center"/>
    </xf>
    <xf numFmtId="0" fontId="0" fillId="0" borderId="12" xfId="0"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left" vertical="top"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0" fillId="13" borderId="29" xfId="0" applyFill="1" applyBorder="1" applyAlignment="1">
      <alignment horizontal="center" vertical="center"/>
    </xf>
    <xf numFmtId="0" fontId="0" fillId="13" borderId="37" xfId="0" applyFill="1" applyBorder="1" applyAlignment="1">
      <alignment horizontal="center" vertical="center"/>
    </xf>
    <xf numFmtId="0" fontId="0" fillId="13" borderId="30" xfId="0" applyFill="1" applyBorder="1" applyAlignment="1">
      <alignment horizontal="center" vertical="center"/>
    </xf>
    <xf numFmtId="0" fontId="0" fillId="13" borderId="38" xfId="0" applyFill="1"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vertical="center"/>
    </xf>
    <xf numFmtId="0" fontId="0" fillId="13" borderId="36" xfId="0" applyFill="1"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63" xfId="0" applyFont="1" applyFill="1" applyBorder="1" applyAlignment="1">
      <alignment horizontal="left" wrapText="1"/>
    </xf>
    <xf numFmtId="0" fontId="7" fillId="4" borderId="72"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4" borderId="44" xfId="0" applyFill="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8" xfId="0" applyFont="1" applyFill="1" applyBorder="1" applyAlignment="1">
      <alignment horizontal="left" vertical="center"/>
    </xf>
    <xf numFmtId="0" fontId="1" fillId="4" borderId="38" xfId="0" applyFont="1" applyFill="1" applyBorder="1" applyAlignment="1">
      <alignment horizontal="left" vertical="center"/>
    </xf>
    <xf numFmtId="0" fontId="0" fillId="4" borderId="63" xfId="0" applyFill="1" applyBorder="1" applyAlignment="1">
      <alignment horizontal="center"/>
    </xf>
    <xf numFmtId="0" fontId="0" fillId="4" borderId="64" xfId="0" applyFill="1" applyBorder="1" applyAlignment="1">
      <alignment horizontal="center"/>
    </xf>
    <xf numFmtId="0" fontId="4" fillId="7" borderId="16" xfId="0" applyFont="1" applyFill="1" applyBorder="1" applyAlignment="1">
      <alignment horizontal="center" wrapText="1"/>
    </xf>
    <xf numFmtId="0" fontId="4" fillId="7" borderId="0" xfId="0" applyFont="1" applyFill="1" applyAlignment="1">
      <alignment horizontal="center" wrapText="1"/>
    </xf>
    <xf numFmtId="0" fontId="4" fillId="7" borderId="17" xfId="0" applyFont="1" applyFill="1" applyBorder="1" applyAlignment="1">
      <alignment horizontal="center" wrapText="1"/>
    </xf>
    <xf numFmtId="0" fontId="9" fillId="0" borderId="16" xfId="0" applyFont="1" applyBorder="1" applyAlignment="1">
      <alignment horizontal="left" vertical="center"/>
    </xf>
    <xf numFmtId="0" fontId="9" fillId="0" borderId="0" xfId="0" applyFont="1" applyAlignment="1">
      <alignment horizontal="left" vertical="center"/>
    </xf>
    <xf numFmtId="0" fontId="9" fillId="0" borderId="18" xfId="0" applyFont="1" applyBorder="1" applyAlignment="1">
      <alignment horizontal="left" vertical="center"/>
    </xf>
    <xf numFmtId="0" fontId="9" fillId="0" borderId="19" xfId="0" applyFont="1" applyBorder="1" applyAlignment="1">
      <alignment horizontal="left" vertic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9" fillId="0" borderId="59" xfId="0" applyFont="1" applyBorder="1" applyAlignment="1">
      <alignment horizontal="center" vertical="center"/>
    </xf>
    <xf numFmtId="0" fontId="9" fillId="0" borderId="66" xfId="0" applyFont="1" applyBorder="1" applyAlignment="1">
      <alignment horizontal="center" vertical="center"/>
    </xf>
    <xf numFmtId="0" fontId="9" fillId="0" borderId="23" xfId="0" applyFont="1" applyBorder="1" applyAlignment="1">
      <alignment horizontal="center" vertical="center"/>
    </xf>
    <xf numFmtId="2" fontId="9" fillId="0" borderId="61" xfId="0" applyNumberFormat="1" applyFont="1" applyBorder="1" applyAlignment="1">
      <alignment horizontal="center" vertical="center"/>
    </xf>
    <xf numFmtId="2" fontId="9" fillId="0" borderId="25" xfId="0" applyNumberFormat="1" applyFont="1" applyBorder="1" applyAlignment="1">
      <alignment horizontal="center" vertic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50" xfId="0" applyFont="1" applyBorder="1" applyAlignment="1">
      <alignment horizontal="center" vertic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2" fontId="9" fillId="0" borderId="63" xfId="0" applyNumberFormat="1" applyFont="1" applyBorder="1" applyAlignment="1">
      <alignment horizontal="center" vertical="center"/>
    </xf>
    <xf numFmtId="2" fontId="9" fillId="0" borderId="43" xfId="0" applyNumberFormat="1" applyFont="1" applyBorder="1" applyAlignment="1">
      <alignment horizontal="center" vertical="center"/>
    </xf>
    <xf numFmtId="2" fontId="9" fillId="0" borderId="53" xfId="0" applyNumberFormat="1" applyFont="1" applyBorder="1" applyAlignment="1">
      <alignment horizontal="center" vertical="center"/>
    </xf>
    <xf numFmtId="2" fontId="9" fillId="0" borderId="60" xfId="0" applyNumberFormat="1" applyFont="1" applyBorder="1" applyAlignment="1">
      <alignment horizontal="center" vertical="center"/>
    </xf>
    <xf numFmtId="2" fontId="9" fillId="0" borderId="52" xfId="0" applyNumberFormat="1" applyFont="1" applyBorder="1" applyAlignment="1">
      <alignment horizontal="center" vertical="center"/>
    </xf>
    <xf numFmtId="2" fontId="9" fillId="0" borderId="59" xfId="0" applyNumberFormat="1" applyFont="1" applyBorder="1" applyAlignment="1">
      <alignment horizontal="center" vertical="center"/>
    </xf>
    <xf numFmtId="2" fontId="9" fillId="0" borderId="50" xfId="0" applyNumberFormat="1" applyFont="1" applyBorder="1" applyAlignment="1">
      <alignment horizontal="center" vertical="center"/>
    </xf>
    <xf numFmtId="2" fontId="9" fillId="0" borderId="66" xfId="0" applyNumberFormat="1" applyFont="1" applyBorder="1" applyAlignment="1">
      <alignment horizontal="center" vertic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2" fontId="9" fillId="0" borderId="67" xfId="0" applyNumberFormat="1"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2" fontId="9" fillId="0" borderId="68" xfId="0" applyNumberFormat="1" applyFont="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2" fontId="9" fillId="0" borderId="62" xfId="0" applyNumberFormat="1" applyFont="1" applyBorder="1" applyAlignment="1">
      <alignment horizontal="center" vertical="center"/>
    </xf>
    <xf numFmtId="2" fontId="9" fillId="0" borderId="37" xfId="0" applyNumberFormat="1" applyFont="1" applyBorder="1" applyAlignment="1">
      <alignment horizontal="center" vertical="center"/>
    </xf>
    <xf numFmtId="2" fontId="9" fillId="5" borderId="37" xfId="0" applyNumberFormat="1" applyFont="1" applyFill="1" applyBorder="1" applyAlignment="1">
      <alignment horizontal="center" vertical="center"/>
    </xf>
    <xf numFmtId="2" fontId="9" fillId="5" borderId="47" xfId="0" applyNumberFormat="1" applyFont="1" applyFill="1" applyBorder="1" applyAlignment="1">
      <alignment horizontal="center" vertical="center"/>
    </xf>
    <xf numFmtId="0" fontId="0" fillId="0" borderId="29" xfId="0" applyBorder="1" applyAlignment="1">
      <alignment horizontal="center" vertical="center" wrapText="1"/>
    </xf>
    <xf numFmtId="0" fontId="0" fillId="0" borderId="29" xfId="0" applyBorder="1" applyAlignment="1">
      <alignment horizontal="center"/>
    </xf>
    <xf numFmtId="0" fontId="8" fillId="0" borderId="29" xfId="0" applyFont="1" applyBorder="1" applyAlignment="1">
      <alignment horizontal="center" vertical="center"/>
    </xf>
    <xf numFmtId="0" fontId="9" fillId="0" borderId="29" xfId="0" applyFont="1" applyBorder="1" applyAlignment="1">
      <alignment horizontal="center" vertical="center"/>
    </xf>
    <xf numFmtId="0" fontId="0" fillId="7" borderId="68"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vertic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47" xfId="0" applyBorder="1" applyAlignment="1">
      <alignment horizontal="center" vertical="center"/>
    </xf>
    <xf numFmtId="0" fontId="0" fillId="0" borderId="62" xfId="0" applyBorder="1" applyAlignment="1">
      <alignment horizontal="center" vertical="center"/>
    </xf>
    <xf numFmtId="0" fontId="0" fillId="0" borderId="79" xfId="0"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vertical="center"/>
    </xf>
    <xf numFmtId="0" fontId="0" fillId="0" borderId="69" xfId="0" applyBorder="1" applyAlignment="1">
      <alignment horizontal="center" vertical="center"/>
    </xf>
    <xf numFmtId="0" fontId="0" fillId="7" borderId="61"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left" vertical="top" wrapText="1"/>
    </xf>
    <xf numFmtId="0" fontId="0" fillId="0" borderId="26" xfId="0" applyBorder="1" applyAlignment="1">
      <alignment horizontal="left" vertical="top" wrapText="1"/>
    </xf>
    <xf numFmtId="0" fontId="0" fillId="0" borderId="72" xfId="0" applyBorder="1" applyAlignment="1">
      <alignment horizontal="left" vertical="top" wrapText="1"/>
    </xf>
    <xf numFmtId="0" fontId="0" fillId="0" borderId="30" xfId="0" applyBorder="1" applyAlignment="1">
      <alignment horizontal="left" vertical="top" wrapText="1"/>
    </xf>
    <xf numFmtId="0" fontId="0" fillId="0" borderId="72"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left" vertical="top" wrapText="1"/>
    </xf>
    <xf numFmtId="0" fontId="0" fillId="0" borderId="38" xfId="0" applyBorder="1" applyAlignment="1">
      <alignment horizontal="left" vertical="top" wrapText="1"/>
    </xf>
    <xf numFmtId="0" fontId="0" fillId="4" borderId="36" xfId="0" applyFill="1"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left"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12" fillId="0" borderId="72"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73"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58" xfId="0" applyFont="1" applyBorder="1" applyAlignment="1">
      <alignment horizontal="center" vertic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0" fillId="0" borderId="81" xfId="0" applyBorder="1" applyAlignment="1">
      <alignment horizontal="center" vertical="center" wrapText="1"/>
    </xf>
    <xf numFmtId="0" fontId="0" fillId="0" borderId="126" xfId="0" applyBorder="1" applyAlignment="1">
      <alignment horizontal="center" vertic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10</xdr:col>
      <xdr:colOff>261196</xdr:colOff>
      <xdr:row>23</xdr:row>
      <xdr:rowOff>129887</xdr:rowOff>
    </xdr:from>
    <xdr:ext cx="2100832" cy="262957"/>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6F9FA8D3-91A7-AB27-5829-E395EE6F594D}"/>
                </a:ext>
              </a:extLst>
            </xdr:cNvPr>
            <xdr:cNvSpPr txBox="1"/>
          </xdr:nvSpPr>
          <xdr:spPr>
            <a:xfrm>
              <a:off x="6357196" y="6754805"/>
              <a:ext cx="2100832" cy="2629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GB" sz="1100"/>
                <a:t>Cylinder Capacity</a:t>
              </a:r>
              <a:r>
                <a:rPr lang="en-GB" sz="1100" baseline="0"/>
                <a:t> = </a:t>
              </a:r>
              <a14:m>
                <m:oMath xmlns:m="http://schemas.openxmlformats.org/officeDocument/2006/math">
                  <m:f>
                    <m:fPr>
                      <m:ctrlPr>
                        <a:rPr lang="en-GB" sz="1100" i="1">
                          <a:latin typeface="Cambria Math" panose="02040503050406030204" pitchFamily="18" charset="0"/>
                        </a:rPr>
                      </m:ctrlPr>
                    </m:fPr>
                    <m:num>
                      <m:r>
                        <a:rPr lang="en-GB" sz="1100" i="1">
                          <a:latin typeface="Cambria Math" panose="02040503050406030204" pitchFamily="18" charset="0"/>
                          <a:ea typeface="Cambria Math" panose="02040503050406030204" pitchFamily="18" charset="0"/>
                        </a:rPr>
                        <m:t>𝜋</m:t>
                      </m:r>
                      <m:r>
                        <a:rPr lang="en-GB" sz="1100" b="0" i="1">
                          <a:latin typeface="Cambria Math" panose="02040503050406030204" pitchFamily="18" charset="0"/>
                          <a:ea typeface="Cambria Math" panose="02040503050406030204" pitchFamily="18" charset="0"/>
                        </a:rPr>
                        <m:t>∗</m:t>
                      </m:r>
                      <m:sSup>
                        <m:sSupPr>
                          <m:ctrlPr>
                            <a:rPr lang="en-GB" sz="1100" b="0" i="1">
                              <a:latin typeface="Cambria Math" panose="02040503050406030204" pitchFamily="18" charset="0"/>
                              <a:ea typeface="Cambria Math" panose="02040503050406030204" pitchFamily="18" charset="0"/>
                            </a:rPr>
                          </m:ctrlPr>
                        </m:sSupPr>
                        <m:e>
                          <m:r>
                            <a:rPr lang="en-GB" sz="1100" b="0" i="1">
                              <a:latin typeface="Cambria Math" panose="02040503050406030204" pitchFamily="18" charset="0"/>
                              <a:ea typeface="Cambria Math" panose="02040503050406030204" pitchFamily="18" charset="0"/>
                            </a:rPr>
                            <m:t>𝐵𝑜𝑟𝑒</m:t>
                          </m:r>
                        </m:e>
                        <m:sup>
                          <m:r>
                            <a:rPr lang="en-GB" sz="1100" b="0" i="1">
                              <a:latin typeface="Cambria Math" panose="02040503050406030204" pitchFamily="18" charset="0"/>
                              <a:ea typeface="Cambria Math" panose="02040503050406030204" pitchFamily="18" charset="0"/>
                            </a:rPr>
                            <m:t>2</m:t>
                          </m:r>
                        </m:sup>
                      </m:sSup>
                    </m:num>
                    <m:den>
                      <m:r>
                        <a:rPr lang="en-GB" sz="1100" b="0" i="1">
                          <a:latin typeface="Cambria Math" panose="02040503050406030204" pitchFamily="18" charset="0"/>
                        </a:rPr>
                        <m:t>4</m:t>
                      </m:r>
                    </m:den>
                  </m:f>
                  <m:r>
                    <a:rPr lang="en-GB" sz="1100" b="0" i="1">
                      <a:latin typeface="Cambria Math" panose="02040503050406030204" pitchFamily="18" charset="0"/>
                    </a:rPr>
                    <m:t>∗</m:t>
                  </m:r>
                  <m:r>
                    <a:rPr lang="en-GB" sz="1100" b="0" i="1">
                      <a:latin typeface="Cambria Math" panose="02040503050406030204" pitchFamily="18" charset="0"/>
                    </a:rPr>
                    <m:t>𝑆𝑡𝑟𝑜𝑘𝑒</m:t>
                  </m:r>
                </m:oMath>
              </a14:m>
              <a:endParaRPr lang="en-GB" sz="1100"/>
            </a:p>
          </xdr:txBody>
        </xdr:sp>
      </mc:Choice>
      <mc:Fallback xmlns="">
        <xdr:sp macro="" textlink="">
          <xdr:nvSpPr>
            <xdr:cNvPr id="3" name="TextBox 2">
              <a:extLst>
                <a:ext uri="{FF2B5EF4-FFF2-40B4-BE49-F238E27FC236}">
                  <a16:creationId xmlns:a16="http://schemas.microsoft.com/office/drawing/2014/main" id="{6F9FA8D3-91A7-AB27-5829-E395EE6F594D}"/>
                </a:ext>
              </a:extLst>
            </xdr:cNvPr>
            <xdr:cNvSpPr txBox="1"/>
          </xdr:nvSpPr>
          <xdr:spPr>
            <a:xfrm>
              <a:off x="6357196" y="6754805"/>
              <a:ext cx="2100832" cy="2629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GB" sz="1100"/>
                <a:t>Cylinder Capacity</a:t>
              </a:r>
              <a:r>
                <a:rPr lang="en-GB" sz="1100" baseline="0"/>
                <a:t> = </a:t>
              </a:r>
              <a:r>
                <a:rPr lang="en-GB" sz="1100" i="0">
                  <a:latin typeface="Cambria Math" panose="02040503050406030204" pitchFamily="18" charset="0"/>
                </a:rPr>
                <a:t>(</a:t>
              </a:r>
              <a:r>
                <a:rPr lang="en-GB" sz="1100" i="0">
                  <a:latin typeface="Cambria Math" panose="02040503050406030204" pitchFamily="18" charset="0"/>
                  <a:ea typeface="Cambria Math" panose="02040503050406030204" pitchFamily="18" charset="0"/>
                </a:rPr>
                <a:t>𝜋</a:t>
              </a:r>
              <a:r>
                <a:rPr lang="en-GB" sz="1100" b="0" i="0">
                  <a:latin typeface="Cambria Math" panose="02040503050406030204" pitchFamily="18" charset="0"/>
                  <a:ea typeface="Cambria Math" panose="02040503050406030204" pitchFamily="18" charset="0"/>
                </a:rPr>
                <a:t>∗〖𝐵𝑜𝑟𝑒〗^2)/</a:t>
              </a:r>
              <a:r>
                <a:rPr lang="en-GB" sz="1100" b="0" i="0">
                  <a:latin typeface="Cambria Math" panose="02040503050406030204" pitchFamily="18" charset="0"/>
                </a:rPr>
                <a:t>4∗𝑆𝑡𝑟𝑜𝑘𝑒</a:t>
              </a:r>
              <a:endParaRPr lang="en-GB" sz="1100"/>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Q48" sqref="Q48"/>
    </sheetView>
  </sheetViews>
  <sheetFormatPr defaultRowHeight="14.25" x14ac:dyDescent="0.45"/>
  <sheetData>
    <row r="1" spans="1:31" x14ac:dyDescent="0.45">
      <c r="A1" s="126" t="s">
        <v>0</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row>
    <row r="2" spans="1:31" x14ac:dyDescent="0.45">
      <c r="A2" s="126"/>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row>
    <row r="3" spans="1:31" ht="14.65" thickBot="1" x14ac:dyDescent="0.5">
      <c r="A3" s="126"/>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c r="AB3" s="127"/>
      <c r="AC3" s="127"/>
      <c r="AD3" s="127"/>
      <c r="AE3" s="127"/>
    </row>
    <row r="4" spans="1:31" ht="23.25" x14ac:dyDescent="0.45">
      <c r="A4" s="62" t="s">
        <v>1</v>
      </c>
      <c r="B4" s="63"/>
      <c r="C4" s="63"/>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64"/>
    </row>
    <row r="5" spans="1:31" ht="23.65" thickBot="1" x14ac:dyDescent="0.5">
      <c r="A5" s="65" t="s">
        <v>2</v>
      </c>
      <c r="B5" s="66"/>
      <c r="C5" s="66"/>
      <c r="D5" s="66"/>
      <c r="E5" s="66"/>
      <c r="F5" s="66"/>
      <c r="G5" s="66"/>
      <c r="H5" s="66"/>
      <c r="I5" s="66"/>
      <c r="J5" s="66"/>
      <c r="K5" s="66"/>
      <c r="L5" s="66"/>
      <c r="M5" s="66"/>
      <c r="N5" s="66"/>
      <c r="O5" s="66"/>
      <c r="P5" s="66"/>
      <c r="Q5" s="66"/>
      <c r="R5" s="66"/>
      <c r="S5" s="66"/>
      <c r="T5" s="66"/>
      <c r="U5" s="66"/>
      <c r="V5" s="66"/>
      <c r="W5" s="66"/>
      <c r="X5" s="66"/>
      <c r="Y5" s="66"/>
      <c r="Z5" s="66"/>
      <c r="AA5" s="66"/>
      <c r="AB5" s="66"/>
      <c r="AC5" s="66"/>
      <c r="AD5" s="66"/>
      <c r="AE5" s="67"/>
    </row>
    <row r="6" spans="1:31" ht="14.65" thickBot="1" x14ac:dyDescent="0.5">
      <c r="A6" s="128" t="s">
        <v>3</v>
      </c>
      <c r="B6" s="128"/>
      <c r="C6" s="128"/>
      <c r="D6" s="128"/>
      <c r="E6" s="130" t="s">
        <v>144</v>
      </c>
      <c r="F6" s="130"/>
      <c r="G6" s="130"/>
      <c r="H6" s="130"/>
      <c r="I6" s="128" t="s">
        <v>4</v>
      </c>
      <c r="J6" s="128"/>
      <c r="K6" s="128"/>
      <c r="L6" s="128"/>
      <c r="M6" s="128"/>
      <c r="N6" s="128"/>
      <c r="O6" s="128"/>
      <c r="P6" s="128"/>
      <c r="Q6" s="122" t="s">
        <v>5</v>
      </c>
      <c r="R6" s="123"/>
      <c r="S6" s="123"/>
      <c r="T6" s="123"/>
      <c r="U6" s="123"/>
      <c r="V6" s="123"/>
      <c r="W6" s="123"/>
      <c r="X6" s="123"/>
      <c r="Y6" s="123"/>
      <c r="Z6" s="123"/>
      <c r="AA6" s="123"/>
      <c r="AB6" s="123"/>
      <c r="AC6" s="123"/>
      <c r="AD6" s="123"/>
      <c r="AE6" s="124"/>
    </row>
    <row r="7" spans="1:31" ht="15" thickTop="1" thickBot="1" x14ac:dyDescent="0.5">
      <c r="A7" s="129"/>
      <c r="B7" s="129"/>
      <c r="C7" s="129"/>
      <c r="D7" s="129"/>
      <c r="E7" s="117"/>
      <c r="F7" s="117"/>
      <c r="G7" s="117"/>
      <c r="H7" s="117"/>
      <c r="I7" s="129"/>
      <c r="J7" s="129"/>
      <c r="K7" s="129"/>
      <c r="L7" s="129"/>
      <c r="M7" s="129"/>
      <c r="N7" s="129"/>
      <c r="O7" s="129"/>
      <c r="P7" s="129"/>
      <c r="Q7" s="95"/>
      <c r="R7" s="96"/>
      <c r="S7" s="96"/>
      <c r="T7" s="96"/>
      <c r="U7" s="96"/>
      <c r="V7" s="96"/>
      <c r="W7" s="96"/>
      <c r="X7" s="96"/>
      <c r="Y7" s="96"/>
      <c r="Z7" s="96"/>
      <c r="AA7" s="96"/>
      <c r="AB7" s="96"/>
      <c r="AC7" s="96"/>
      <c r="AD7" s="96"/>
      <c r="AE7" s="97"/>
    </row>
    <row r="8" spans="1:31" ht="15" thickTop="1" thickBot="1" x14ac:dyDescent="0.5">
      <c r="A8" s="98" t="s">
        <v>6</v>
      </c>
      <c r="B8" s="99"/>
      <c r="C8" s="99"/>
      <c r="D8" s="100"/>
      <c r="E8" s="117" t="s">
        <v>189</v>
      </c>
      <c r="F8" s="117"/>
      <c r="G8" s="117"/>
      <c r="H8" s="117"/>
      <c r="I8" s="125" t="s">
        <v>198</v>
      </c>
      <c r="J8" s="125"/>
      <c r="K8" s="125"/>
      <c r="L8" s="125"/>
      <c r="M8" s="125"/>
      <c r="N8" s="125"/>
      <c r="O8" s="125"/>
      <c r="P8" s="125"/>
      <c r="Q8" s="101" t="s">
        <v>218</v>
      </c>
      <c r="R8" s="102"/>
      <c r="S8" s="102"/>
      <c r="T8" s="102"/>
      <c r="U8" s="102"/>
      <c r="V8" s="102"/>
      <c r="W8" s="102"/>
      <c r="X8" s="102"/>
      <c r="Y8" s="102"/>
      <c r="Z8" s="102"/>
      <c r="AA8" s="102"/>
      <c r="AB8" s="102"/>
      <c r="AC8" s="102"/>
      <c r="AD8" s="102"/>
      <c r="AE8" s="118"/>
    </row>
    <row r="9" spans="1:31" ht="15" thickTop="1" thickBot="1" x14ac:dyDescent="0.5">
      <c r="A9" s="119"/>
      <c r="B9" s="120"/>
      <c r="C9" s="120"/>
      <c r="D9" s="121"/>
      <c r="E9" s="117"/>
      <c r="F9" s="117"/>
      <c r="G9" s="117"/>
      <c r="H9" s="117"/>
      <c r="I9" s="125"/>
      <c r="J9" s="125"/>
      <c r="K9" s="125"/>
      <c r="L9" s="125"/>
      <c r="M9" s="125"/>
      <c r="N9" s="125"/>
      <c r="O9" s="125"/>
      <c r="P9" s="125"/>
      <c r="Q9" s="101"/>
      <c r="R9" s="102"/>
      <c r="S9" s="102"/>
      <c r="T9" s="102"/>
      <c r="U9" s="102"/>
      <c r="V9" s="102"/>
      <c r="W9" s="102"/>
      <c r="X9" s="102"/>
      <c r="Y9" s="102"/>
      <c r="Z9" s="102"/>
      <c r="AA9" s="102"/>
      <c r="AB9" s="102"/>
      <c r="AC9" s="102"/>
      <c r="AD9" s="102"/>
      <c r="AE9" s="118"/>
    </row>
    <row r="10" spans="1:31" ht="15" thickTop="1" thickBot="1" x14ac:dyDescent="0.5">
      <c r="A10" s="119"/>
      <c r="B10" s="120"/>
      <c r="C10" s="120"/>
      <c r="D10" s="121"/>
      <c r="E10" s="117" t="s">
        <v>191</v>
      </c>
      <c r="F10" s="117"/>
      <c r="G10" s="117"/>
      <c r="H10" s="117"/>
      <c r="I10" s="125"/>
      <c r="J10" s="125"/>
      <c r="K10" s="125"/>
      <c r="L10" s="125"/>
      <c r="M10" s="125"/>
      <c r="N10" s="125"/>
      <c r="O10" s="125"/>
      <c r="P10" s="125"/>
      <c r="Q10" s="101"/>
      <c r="R10" s="102"/>
      <c r="S10" s="102"/>
      <c r="T10" s="102"/>
      <c r="U10" s="102"/>
      <c r="V10" s="102"/>
      <c r="W10" s="102"/>
      <c r="X10" s="102"/>
      <c r="Y10" s="102"/>
      <c r="Z10" s="102"/>
      <c r="AA10" s="102"/>
      <c r="AB10" s="102"/>
      <c r="AC10" s="102"/>
      <c r="AD10" s="102"/>
      <c r="AE10" s="118"/>
    </row>
    <row r="11" spans="1:31" ht="15" thickTop="1" thickBot="1" x14ac:dyDescent="0.5">
      <c r="A11" s="119"/>
      <c r="B11" s="120"/>
      <c r="C11" s="120"/>
      <c r="D11" s="121"/>
      <c r="E11" s="117"/>
      <c r="F11" s="117"/>
      <c r="G11" s="117"/>
      <c r="H11" s="117"/>
      <c r="I11" s="125"/>
      <c r="J11" s="125"/>
      <c r="K11" s="125"/>
      <c r="L11" s="125"/>
      <c r="M11" s="125"/>
      <c r="N11" s="125"/>
      <c r="O11" s="125"/>
      <c r="P11" s="125"/>
      <c r="Q11" s="101"/>
      <c r="R11" s="102"/>
      <c r="S11" s="102"/>
      <c r="T11" s="102"/>
      <c r="U11" s="102"/>
      <c r="V11" s="102"/>
      <c r="W11" s="102"/>
      <c r="X11" s="102"/>
      <c r="Y11" s="102"/>
      <c r="Z11" s="102"/>
      <c r="AA11" s="102"/>
      <c r="AB11" s="102"/>
      <c r="AC11" s="102"/>
      <c r="AD11" s="102"/>
      <c r="AE11" s="118"/>
    </row>
    <row r="12" spans="1:31" ht="15" thickTop="1" thickBot="1" x14ac:dyDescent="0.5">
      <c r="A12" s="119"/>
      <c r="B12" s="120"/>
      <c r="C12" s="120"/>
      <c r="D12" s="121"/>
      <c r="E12" s="117" t="s">
        <v>190</v>
      </c>
      <c r="F12" s="117"/>
      <c r="G12" s="117"/>
      <c r="H12" s="117"/>
      <c r="I12" s="125"/>
      <c r="J12" s="125"/>
      <c r="K12" s="125"/>
      <c r="L12" s="125"/>
      <c r="M12" s="125"/>
      <c r="N12" s="125"/>
      <c r="O12" s="125"/>
      <c r="P12" s="125"/>
      <c r="Q12" s="101"/>
      <c r="R12" s="102"/>
      <c r="S12" s="102"/>
      <c r="T12" s="102"/>
      <c r="U12" s="102"/>
      <c r="V12" s="102"/>
      <c r="W12" s="102"/>
      <c r="X12" s="102"/>
      <c r="Y12" s="102"/>
      <c r="Z12" s="102"/>
      <c r="AA12" s="102"/>
      <c r="AB12" s="102"/>
      <c r="AC12" s="102"/>
      <c r="AD12" s="102"/>
      <c r="AE12" s="118"/>
    </row>
    <row r="13" spans="1:31" ht="15" thickTop="1" thickBot="1" x14ac:dyDescent="0.5">
      <c r="A13" s="122"/>
      <c r="B13" s="123"/>
      <c r="C13" s="123"/>
      <c r="D13" s="124"/>
      <c r="E13" s="117"/>
      <c r="F13" s="117"/>
      <c r="G13" s="117"/>
      <c r="H13" s="117"/>
      <c r="I13" s="125"/>
      <c r="J13" s="125"/>
      <c r="K13" s="125"/>
      <c r="L13" s="125"/>
      <c r="M13" s="125"/>
      <c r="N13" s="125"/>
      <c r="O13" s="125"/>
      <c r="P13" s="125"/>
      <c r="Q13" s="101"/>
      <c r="R13" s="102"/>
      <c r="S13" s="102"/>
      <c r="T13" s="102"/>
      <c r="U13" s="102"/>
      <c r="V13" s="102"/>
      <c r="W13" s="102"/>
      <c r="X13" s="102"/>
      <c r="Y13" s="102"/>
      <c r="Z13" s="102"/>
      <c r="AA13" s="102"/>
      <c r="AB13" s="102"/>
      <c r="AC13" s="102"/>
      <c r="AD13" s="102"/>
      <c r="AE13" s="118"/>
    </row>
    <row r="14" spans="1:31" ht="15" thickTop="1" thickBot="1" x14ac:dyDescent="0.5">
      <c r="A14" s="95" t="s">
        <v>7</v>
      </c>
      <c r="B14" s="96"/>
      <c r="C14" s="96"/>
      <c r="D14" s="96"/>
      <c r="E14" s="96"/>
      <c r="F14" s="96"/>
      <c r="G14" s="96"/>
      <c r="H14" s="96"/>
      <c r="I14" s="96"/>
      <c r="J14" s="96"/>
      <c r="K14" s="96"/>
      <c r="L14" s="96"/>
      <c r="M14" s="96"/>
      <c r="N14" s="96"/>
      <c r="O14" s="96"/>
      <c r="P14" s="97"/>
      <c r="Q14" s="101"/>
      <c r="R14" s="102"/>
      <c r="S14" s="102"/>
      <c r="T14" s="102"/>
      <c r="U14" s="102"/>
      <c r="V14" s="102"/>
      <c r="W14" s="102"/>
      <c r="X14" s="102"/>
      <c r="Y14" s="102"/>
      <c r="Z14" s="102"/>
      <c r="AA14" s="102"/>
      <c r="AB14" s="102"/>
      <c r="AC14" s="102"/>
      <c r="AD14" s="102"/>
      <c r="AE14" s="118"/>
    </row>
    <row r="15" spans="1:31" ht="15" thickTop="1" thickBot="1" x14ac:dyDescent="0.5">
      <c r="A15" s="95"/>
      <c r="B15" s="96"/>
      <c r="C15" s="96"/>
      <c r="D15" s="96"/>
      <c r="E15" s="96"/>
      <c r="F15" s="96"/>
      <c r="G15" s="96"/>
      <c r="H15" s="96"/>
      <c r="I15" s="96"/>
      <c r="J15" s="96"/>
      <c r="K15" s="96"/>
      <c r="L15" s="96"/>
      <c r="M15" s="96"/>
      <c r="N15" s="96"/>
      <c r="O15" s="96"/>
      <c r="P15" s="97"/>
      <c r="Q15" s="101"/>
      <c r="R15" s="102"/>
      <c r="S15" s="102"/>
      <c r="T15" s="102"/>
      <c r="U15" s="102"/>
      <c r="V15" s="102"/>
      <c r="W15" s="102"/>
      <c r="X15" s="102"/>
      <c r="Y15" s="102"/>
      <c r="Z15" s="102"/>
      <c r="AA15" s="102"/>
      <c r="AB15" s="102"/>
      <c r="AC15" s="102"/>
      <c r="AD15" s="102"/>
      <c r="AE15" s="118"/>
    </row>
    <row r="16" spans="1:31" ht="15" thickTop="1" thickBot="1" x14ac:dyDescent="0.5">
      <c r="A16" s="101" t="s">
        <v>196</v>
      </c>
      <c r="B16" s="102"/>
      <c r="C16" s="102"/>
      <c r="D16" s="102"/>
      <c r="E16" s="102"/>
      <c r="F16" s="102"/>
      <c r="G16" s="102"/>
      <c r="H16" s="102"/>
      <c r="I16" s="102"/>
      <c r="J16" s="102"/>
      <c r="K16" s="102"/>
      <c r="L16" s="102"/>
      <c r="M16" s="102"/>
      <c r="N16" s="102"/>
      <c r="O16" s="102"/>
      <c r="P16" s="118"/>
      <c r="Q16" s="101"/>
      <c r="R16" s="102"/>
      <c r="S16" s="102"/>
      <c r="T16" s="102"/>
      <c r="U16" s="102"/>
      <c r="V16" s="102"/>
      <c r="W16" s="102"/>
      <c r="X16" s="102"/>
      <c r="Y16" s="102"/>
      <c r="Z16" s="102"/>
      <c r="AA16" s="102"/>
      <c r="AB16" s="102"/>
      <c r="AC16" s="102"/>
      <c r="AD16" s="102"/>
      <c r="AE16" s="118"/>
    </row>
    <row r="17" spans="1:31" ht="15" thickTop="1" thickBot="1" x14ac:dyDescent="0.5">
      <c r="A17" s="101"/>
      <c r="B17" s="102"/>
      <c r="C17" s="102"/>
      <c r="D17" s="102"/>
      <c r="E17" s="102"/>
      <c r="F17" s="102"/>
      <c r="G17" s="102"/>
      <c r="H17" s="102"/>
      <c r="I17" s="102"/>
      <c r="J17" s="102"/>
      <c r="K17" s="102"/>
      <c r="L17" s="102"/>
      <c r="M17" s="102"/>
      <c r="N17" s="102"/>
      <c r="O17" s="102"/>
      <c r="P17" s="118"/>
      <c r="Q17" s="101"/>
      <c r="R17" s="102"/>
      <c r="S17" s="102"/>
      <c r="T17" s="102"/>
      <c r="U17" s="102"/>
      <c r="V17" s="102"/>
      <c r="W17" s="102"/>
      <c r="X17" s="102"/>
      <c r="Y17" s="102"/>
      <c r="Z17" s="102"/>
      <c r="AA17" s="102"/>
      <c r="AB17" s="102"/>
      <c r="AC17" s="102"/>
      <c r="AD17" s="102"/>
      <c r="AE17" s="118"/>
    </row>
    <row r="18" spans="1:31" ht="15" thickTop="1" thickBot="1" x14ac:dyDescent="0.5">
      <c r="A18" s="101"/>
      <c r="B18" s="102"/>
      <c r="C18" s="102"/>
      <c r="D18" s="102"/>
      <c r="E18" s="102"/>
      <c r="F18" s="102"/>
      <c r="G18" s="102"/>
      <c r="H18" s="102"/>
      <c r="I18" s="102"/>
      <c r="J18" s="102"/>
      <c r="K18" s="102"/>
      <c r="L18" s="102"/>
      <c r="M18" s="102"/>
      <c r="N18" s="102"/>
      <c r="O18" s="102"/>
      <c r="P18" s="118"/>
      <c r="Q18" s="101"/>
      <c r="R18" s="102"/>
      <c r="S18" s="102"/>
      <c r="T18" s="102"/>
      <c r="U18" s="102"/>
      <c r="V18" s="102"/>
      <c r="W18" s="102"/>
      <c r="X18" s="102"/>
      <c r="Y18" s="102"/>
      <c r="Z18" s="102"/>
      <c r="AA18" s="102"/>
      <c r="AB18" s="102"/>
      <c r="AC18" s="102"/>
      <c r="AD18" s="102"/>
      <c r="AE18" s="118"/>
    </row>
    <row r="19" spans="1:31" ht="15" thickTop="1" thickBot="1" x14ac:dyDescent="0.5">
      <c r="A19" s="101"/>
      <c r="B19" s="102"/>
      <c r="C19" s="102"/>
      <c r="D19" s="102"/>
      <c r="E19" s="102"/>
      <c r="F19" s="102"/>
      <c r="G19" s="102"/>
      <c r="H19" s="102"/>
      <c r="I19" s="102"/>
      <c r="J19" s="102"/>
      <c r="K19" s="102"/>
      <c r="L19" s="102"/>
      <c r="M19" s="102"/>
      <c r="N19" s="102"/>
      <c r="O19" s="102"/>
      <c r="P19" s="118"/>
      <c r="Q19" s="101"/>
      <c r="R19" s="102"/>
      <c r="S19" s="102"/>
      <c r="T19" s="102"/>
      <c r="U19" s="102"/>
      <c r="V19" s="102"/>
      <c r="W19" s="102"/>
      <c r="X19" s="102"/>
      <c r="Y19" s="102"/>
      <c r="Z19" s="102"/>
      <c r="AA19" s="102"/>
      <c r="AB19" s="102"/>
      <c r="AC19" s="102"/>
      <c r="AD19" s="102"/>
      <c r="AE19" s="118"/>
    </row>
    <row r="20" spans="1:31" ht="15" thickTop="1" thickBot="1" x14ac:dyDescent="0.5">
      <c r="A20" s="101"/>
      <c r="B20" s="102"/>
      <c r="C20" s="102"/>
      <c r="D20" s="102"/>
      <c r="E20" s="102"/>
      <c r="F20" s="102"/>
      <c r="G20" s="102"/>
      <c r="H20" s="102"/>
      <c r="I20" s="102"/>
      <c r="J20" s="102"/>
      <c r="K20" s="102"/>
      <c r="L20" s="102"/>
      <c r="M20" s="102"/>
      <c r="N20" s="102"/>
      <c r="O20" s="102"/>
      <c r="P20" s="118"/>
      <c r="Q20" s="101"/>
      <c r="R20" s="102"/>
      <c r="S20" s="102"/>
      <c r="T20" s="102"/>
      <c r="U20" s="102"/>
      <c r="V20" s="102"/>
      <c r="W20" s="102"/>
      <c r="X20" s="102"/>
      <c r="Y20" s="102"/>
      <c r="Z20" s="102"/>
      <c r="AA20" s="102"/>
      <c r="AB20" s="102"/>
      <c r="AC20" s="102"/>
      <c r="AD20" s="102"/>
      <c r="AE20" s="118"/>
    </row>
    <row r="21" spans="1:31" ht="15" thickTop="1" thickBot="1" x14ac:dyDescent="0.5">
      <c r="A21" s="101"/>
      <c r="B21" s="102"/>
      <c r="C21" s="102"/>
      <c r="D21" s="102"/>
      <c r="E21" s="102"/>
      <c r="F21" s="102"/>
      <c r="G21" s="102"/>
      <c r="H21" s="102"/>
      <c r="I21" s="102"/>
      <c r="J21" s="102"/>
      <c r="K21" s="102"/>
      <c r="L21" s="102"/>
      <c r="M21" s="102"/>
      <c r="N21" s="102"/>
      <c r="O21" s="102"/>
      <c r="P21" s="118"/>
      <c r="Q21" s="101"/>
      <c r="R21" s="102"/>
      <c r="S21" s="102"/>
      <c r="T21" s="102"/>
      <c r="U21" s="102"/>
      <c r="V21" s="102"/>
      <c r="W21" s="102"/>
      <c r="X21" s="102"/>
      <c r="Y21" s="102"/>
      <c r="Z21" s="102"/>
      <c r="AA21" s="102"/>
      <c r="AB21" s="102"/>
      <c r="AC21" s="102"/>
      <c r="AD21" s="102"/>
      <c r="AE21" s="118"/>
    </row>
    <row r="22" spans="1:31" ht="15" thickTop="1" thickBot="1" x14ac:dyDescent="0.5">
      <c r="A22" s="101"/>
      <c r="B22" s="102"/>
      <c r="C22" s="102"/>
      <c r="D22" s="102"/>
      <c r="E22" s="102"/>
      <c r="F22" s="102"/>
      <c r="G22" s="102"/>
      <c r="H22" s="102"/>
      <c r="I22" s="102"/>
      <c r="J22" s="102"/>
      <c r="K22" s="102"/>
      <c r="L22" s="102"/>
      <c r="M22" s="102"/>
      <c r="N22" s="102"/>
      <c r="O22" s="102"/>
      <c r="P22" s="118"/>
      <c r="Q22" s="101"/>
      <c r="R22" s="102"/>
      <c r="S22" s="102"/>
      <c r="T22" s="102"/>
      <c r="U22" s="102"/>
      <c r="V22" s="102"/>
      <c r="W22" s="102"/>
      <c r="X22" s="102"/>
      <c r="Y22" s="102"/>
      <c r="Z22" s="102"/>
      <c r="AA22" s="102"/>
      <c r="AB22" s="102"/>
      <c r="AC22" s="102"/>
      <c r="AD22" s="102"/>
      <c r="AE22" s="118"/>
    </row>
    <row r="23" spans="1:31" ht="15" thickTop="1" thickBot="1" x14ac:dyDescent="0.5">
      <c r="A23" s="101"/>
      <c r="B23" s="102"/>
      <c r="C23" s="102"/>
      <c r="D23" s="102"/>
      <c r="E23" s="102"/>
      <c r="F23" s="102"/>
      <c r="G23" s="102"/>
      <c r="H23" s="102"/>
      <c r="I23" s="102"/>
      <c r="J23" s="102"/>
      <c r="K23" s="102"/>
      <c r="L23" s="102"/>
      <c r="M23" s="102"/>
      <c r="N23" s="102"/>
      <c r="O23" s="102"/>
      <c r="P23" s="118"/>
      <c r="Q23" s="101"/>
      <c r="R23" s="102"/>
      <c r="S23" s="102"/>
      <c r="T23" s="102"/>
      <c r="U23" s="102"/>
      <c r="V23" s="102"/>
      <c r="W23" s="102"/>
      <c r="X23" s="102"/>
      <c r="Y23" s="102"/>
      <c r="Z23" s="102"/>
      <c r="AA23" s="102"/>
      <c r="AB23" s="102"/>
      <c r="AC23" s="102"/>
      <c r="AD23" s="102"/>
      <c r="AE23" s="118"/>
    </row>
    <row r="24" spans="1:31" ht="15" thickTop="1" thickBot="1" x14ac:dyDescent="0.5">
      <c r="A24" s="101"/>
      <c r="B24" s="102"/>
      <c r="C24" s="102"/>
      <c r="D24" s="102"/>
      <c r="E24" s="102"/>
      <c r="F24" s="102"/>
      <c r="G24" s="102"/>
      <c r="H24" s="102"/>
      <c r="I24" s="102"/>
      <c r="J24" s="102"/>
      <c r="K24" s="102"/>
      <c r="L24" s="102"/>
      <c r="M24" s="102"/>
      <c r="N24" s="102"/>
      <c r="O24" s="102"/>
      <c r="P24" s="118"/>
      <c r="Q24" s="101"/>
      <c r="R24" s="102"/>
      <c r="S24" s="102"/>
      <c r="T24" s="102"/>
      <c r="U24" s="102"/>
      <c r="V24" s="102"/>
      <c r="W24" s="102"/>
      <c r="X24" s="102"/>
      <c r="Y24" s="102"/>
      <c r="Z24" s="102"/>
      <c r="AA24" s="102"/>
      <c r="AB24" s="102"/>
      <c r="AC24" s="102"/>
      <c r="AD24" s="102"/>
      <c r="AE24" s="118"/>
    </row>
    <row r="25" spans="1:31" ht="15" thickTop="1" thickBot="1" x14ac:dyDescent="0.5">
      <c r="A25" s="101"/>
      <c r="B25" s="102"/>
      <c r="C25" s="102"/>
      <c r="D25" s="102"/>
      <c r="E25" s="102"/>
      <c r="F25" s="102"/>
      <c r="G25" s="102"/>
      <c r="H25" s="102"/>
      <c r="I25" s="102"/>
      <c r="J25" s="102"/>
      <c r="K25" s="102"/>
      <c r="L25" s="102"/>
      <c r="M25" s="102"/>
      <c r="N25" s="102"/>
      <c r="O25" s="102"/>
      <c r="P25" s="118"/>
      <c r="Q25" s="101"/>
      <c r="R25" s="102"/>
      <c r="S25" s="102"/>
      <c r="T25" s="102"/>
      <c r="U25" s="102"/>
      <c r="V25" s="102"/>
      <c r="W25" s="102"/>
      <c r="X25" s="102"/>
      <c r="Y25" s="102"/>
      <c r="Z25" s="102"/>
      <c r="AA25" s="102"/>
      <c r="AB25" s="102"/>
      <c r="AC25" s="102"/>
      <c r="AD25" s="102"/>
      <c r="AE25" s="118"/>
    </row>
    <row r="26" spans="1:31" ht="15" thickTop="1" thickBot="1" x14ac:dyDescent="0.5">
      <c r="A26" s="95" t="s">
        <v>8</v>
      </c>
      <c r="B26" s="96"/>
      <c r="C26" s="96"/>
      <c r="D26" s="96"/>
      <c r="E26" s="96"/>
      <c r="F26" s="96"/>
      <c r="G26" s="96"/>
      <c r="H26" s="96"/>
      <c r="I26" s="96"/>
      <c r="J26" s="96"/>
      <c r="K26" s="96"/>
      <c r="L26" s="96"/>
      <c r="M26" s="96"/>
      <c r="N26" s="96"/>
      <c r="O26" s="96"/>
      <c r="P26" s="97"/>
      <c r="Q26" s="101"/>
      <c r="R26" s="102"/>
      <c r="S26" s="102"/>
      <c r="T26" s="102"/>
      <c r="U26" s="102"/>
      <c r="V26" s="102"/>
      <c r="W26" s="102"/>
      <c r="X26" s="102"/>
      <c r="Y26" s="102"/>
      <c r="Z26" s="102"/>
      <c r="AA26" s="102"/>
      <c r="AB26" s="102"/>
      <c r="AC26" s="102"/>
      <c r="AD26" s="102"/>
      <c r="AE26" s="118"/>
    </row>
    <row r="27" spans="1:31" ht="15" thickTop="1" thickBot="1" x14ac:dyDescent="0.5">
      <c r="A27" s="95"/>
      <c r="B27" s="96"/>
      <c r="C27" s="96"/>
      <c r="D27" s="96"/>
      <c r="E27" s="96"/>
      <c r="F27" s="96"/>
      <c r="G27" s="96"/>
      <c r="H27" s="96"/>
      <c r="I27" s="96"/>
      <c r="J27" s="96"/>
      <c r="K27" s="96"/>
      <c r="L27" s="96"/>
      <c r="M27" s="96"/>
      <c r="N27" s="96"/>
      <c r="O27" s="96"/>
      <c r="P27" s="97"/>
      <c r="Q27" s="101"/>
      <c r="R27" s="102"/>
      <c r="S27" s="102"/>
      <c r="T27" s="102"/>
      <c r="U27" s="102"/>
      <c r="V27" s="102"/>
      <c r="W27" s="102"/>
      <c r="X27" s="102"/>
      <c r="Y27" s="102"/>
      <c r="Z27" s="102"/>
      <c r="AA27" s="102"/>
      <c r="AB27" s="102"/>
      <c r="AC27" s="102"/>
      <c r="AD27" s="102"/>
      <c r="AE27" s="118"/>
    </row>
    <row r="28" spans="1:31" ht="15" thickTop="1" thickBot="1" x14ac:dyDescent="0.5">
      <c r="A28" s="101" t="s">
        <v>197</v>
      </c>
      <c r="B28" s="102"/>
      <c r="C28" s="102"/>
      <c r="D28" s="102"/>
      <c r="E28" s="102"/>
      <c r="F28" s="102"/>
      <c r="G28" s="102"/>
      <c r="H28" s="102"/>
      <c r="I28" s="102"/>
      <c r="J28" s="102"/>
      <c r="K28" s="102"/>
      <c r="L28" s="102"/>
      <c r="M28" s="102"/>
      <c r="N28" s="102"/>
      <c r="O28" s="102"/>
      <c r="P28" s="118"/>
      <c r="Q28" s="101"/>
      <c r="R28" s="102"/>
      <c r="S28" s="102"/>
      <c r="T28" s="102"/>
      <c r="U28" s="102"/>
      <c r="V28" s="102"/>
      <c r="W28" s="102"/>
      <c r="X28" s="102"/>
      <c r="Y28" s="102"/>
      <c r="Z28" s="102"/>
      <c r="AA28" s="102"/>
      <c r="AB28" s="102"/>
      <c r="AC28" s="102"/>
      <c r="AD28" s="102"/>
      <c r="AE28" s="118"/>
    </row>
    <row r="29" spans="1:31" ht="15" thickTop="1" thickBot="1" x14ac:dyDescent="0.5">
      <c r="A29" s="101"/>
      <c r="B29" s="102"/>
      <c r="C29" s="102"/>
      <c r="D29" s="102"/>
      <c r="E29" s="102"/>
      <c r="F29" s="102"/>
      <c r="G29" s="102"/>
      <c r="H29" s="102"/>
      <c r="I29" s="102"/>
      <c r="J29" s="102"/>
      <c r="K29" s="102"/>
      <c r="L29" s="102"/>
      <c r="M29" s="102"/>
      <c r="N29" s="102"/>
      <c r="O29" s="102"/>
      <c r="P29" s="118"/>
      <c r="Q29" s="101"/>
      <c r="R29" s="102"/>
      <c r="S29" s="102"/>
      <c r="T29" s="102"/>
      <c r="U29" s="102"/>
      <c r="V29" s="102"/>
      <c r="W29" s="102"/>
      <c r="X29" s="102"/>
      <c r="Y29" s="102"/>
      <c r="Z29" s="102"/>
      <c r="AA29" s="102"/>
      <c r="AB29" s="102"/>
      <c r="AC29" s="102"/>
      <c r="AD29" s="102"/>
      <c r="AE29" s="118"/>
    </row>
    <row r="30" spans="1:31" ht="15" thickTop="1" thickBot="1" x14ac:dyDescent="0.5">
      <c r="A30" s="101"/>
      <c r="B30" s="102"/>
      <c r="C30" s="102"/>
      <c r="D30" s="102"/>
      <c r="E30" s="102"/>
      <c r="F30" s="102"/>
      <c r="G30" s="102"/>
      <c r="H30" s="102"/>
      <c r="I30" s="102"/>
      <c r="J30" s="102"/>
      <c r="K30" s="102"/>
      <c r="L30" s="102"/>
      <c r="M30" s="102"/>
      <c r="N30" s="102"/>
      <c r="O30" s="102"/>
      <c r="P30" s="118"/>
      <c r="Q30" s="101"/>
      <c r="R30" s="102"/>
      <c r="S30" s="102"/>
      <c r="T30" s="102"/>
      <c r="U30" s="102"/>
      <c r="V30" s="102"/>
      <c r="W30" s="102"/>
      <c r="X30" s="102"/>
      <c r="Y30" s="102"/>
      <c r="Z30" s="102"/>
      <c r="AA30" s="102"/>
      <c r="AB30" s="102"/>
      <c r="AC30" s="102"/>
      <c r="AD30" s="102"/>
      <c r="AE30" s="118"/>
    </row>
    <row r="31" spans="1:31" ht="15" thickTop="1" thickBot="1" x14ac:dyDescent="0.5">
      <c r="A31" s="101"/>
      <c r="B31" s="102"/>
      <c r="C31" s="102"/>
      <c r="D31" s="102"/>
      <c r="E31" s="102"/>
      <c r="F31" s="102"/>
      <c r="G31" s="102"/>
      <c r="H31" s="102"/>
      <c r="I31" s="102"/>
      <c r="J31" s="102"/>
      <c r="K31" s="102"/>
      <c r="L31" s="102"/>
      <c r="M31" s="102"/>
      <c r="N31" s="102"/>
      <c r="O31" s="102"/>
      <c r="P31" s="118"/>
      <c r="Q31" s="101"/>
      <c r="R31" s="102"/>
      <c r="S31" s="102"/>
      <c r="T31" s="102"/>
      <c r="U31" s="102"/>
      <c r="V31" s="102"/>
      <c r="W31" s="102"/>
      <c r="X31" s="102"/>
      <c r="Y31" s="102"/>
      <c r="Z31" s="102"/>
      <c r="AA31" s="102"/>
      <c r="AB31" s="102"/>
      <c r="AC31" s="102"/>
      <c r="AD31" s="102"/>
      <c r="AE31" s="118"/>
    </row>
    <row r="32" spans="1:31" ht="15" thickTop="1" thickBot="1" x14ac:dyDescent="0.5">
      <c r="A32" s="101"/>
      <c r="B32" s="102"/>
      <c r="C32" s="102"/>
      <c r="D32" s="102"/>
      <c r="E32" s="102"/>
      <c r="F32" s="102"/>
      <c r="G32" s="102"/>
      <c r="H32" s="102"/>
      <c r="I32" s="102"/>
      <c r="J32" s="102"/>
      <c r="K32" s="102"/>
      <c r="L32" s="102"/>
      <c r="M32" s="102"/>
      <c r="N32" s="102"/>
      <c r="O32" s="102"/>
      <c r="P32" s="118"/>
      <c r="Q32" s="101"/>
      <c r="R32" s="102"/>
      <c r="S32" s="102"/>
      <c r="T32" s="102"/>
      <c r="U32" s="102"/>
      <c r="V32" s="102"/>
      <c r="W32" s="102"/>
      <c r="X32" s="102"/>
      <c r="Y32" s="102"/>
      <c r="Z32" s="102"/>
      <c r="AA32" s="102"/>
      <c r="AB32" s="102"/>
      <c r="AC32" s="102"/>
      <c r="AD32" s="102"/>
      <c r="AE32" s="118"/>
    </row>
    <row r="33" spans="1:31" ht="15" thickTop="1" thickBot="1" x14ac:dyDescent="0.5">
      <c r="A33" s="101"/>
      <c r="B33" s="102"/>
      <c r="C33" s="102"/>
      <c r="D33" s="102"/>
      <c r="E33" s="102"/>
      <c r="F33" s="102"/>
      <c r="G33" s="102"/>
      <c r="H33" s="102"/>
      <c r="I33" s="102"/>
      <c r="J33" s="102"/>
      <c r="K33" s="102"/>
      <c r="L33" s="102"/>
      <c r="M33" s="102"/>
      <c r="N33" s="102"/>
      <c r="O33" s="102"/>
      <c r="P33" s="118"/>
      <c r="Q33" s="101"/>
      <c r="R33" s="102"/>
      <c r="S33" s="102"/>
      <c r="T33" s="102"/>
      <c r="U33" s="102"/>
      <c r="V33" s="102"/>
      <c r="W33" s="102"/>
      <c r="X33" s="102"/>
      <c r="Y33" s="102"/>
      <c r="Z33" s="102"/>
      <c r="AA33" s="102"/>
      <c r="AB33" s="102"/>
      <c r="AC33" s="102"/>
      <c r="AD33" s="102"/>
      <c r="AE33" s="118"/>
    </row>
    <row r="34" spans="1:31" ht="15" thickTop="1" thickBot="1" x14ac:dyDescent="0.5">
      <c r="A34" s="101"/>
      <c r="B34" s="102"/>
      <c r="C34" s="102"/>
      <c r="D34" s="102"/>
      <c r="E34" s="102"/>
      <c r="F34" s="102"/>
      <c r="G34" s="102"/>
      <c r="H34" s="102"/>
      <c r="I34" s="102"/>
      <c r="J34" s="102"/>
      <c r="K34" s="102"/>
      <c r="L34" s="102"/>
      <c r="M34" s="102"/>
      <c r="N34" s="102"/>
      <c r="O34" s="102"/>
      <c r="P34" s="118"/>
      <c r="Q34" s="101"/>
      <c r="R34" s="102"/>
      <c r="S34" s="102"/>
      <c r="T34" s="102"/>
      <c r="U34" s="102"/>
      <c r="V34" s="102"/>
      <c r="W34" s="102"/>
      <c r="X34" s="102"/>
      <c r="Y34" s="102"/>
      <c r="Z34" s="102"/>
      <c r="AA34" s="102"/>
      <c r="AB34" s="102"/>
      <c r="AC34" s="102"/>
      <c r="AD34" s="102"/>
      <c r="AE34" s="118"/>
    </row>
    <row r="35" spans="1:31" ht="15" thickTop="1" thickBot="1" x14ac:dyDescent="0.5">
      <c r="A35" s="95" t="s">
        <v>9</v>
      </c>
      <c r="B35" s="96"/>
      <c r="C35" s="96"/>
      <c r="D35" s="96"/>
      <c r="E35" s="96"/>
      <c r="F35" s="96"/>
      <c r="G35" s="96"/>
      <c r="H35" s="96"/>
      <c r="I35" s="96"/>
      <c r="J35" s="96"/>
      <c r="K35" s="96"/>
      <c r="L35" s="96"/>
      <c r="M35" s="96"/>
      <c r="N35" s="96"/>
      <c r="O35" s="96"/>
      <c r="P35" s="97"/>
      <c r="Q35" s="95" t="s">
        <v>10</v>
      </c>
      <c r="R35" s="96"/>
      <c r="S35" s="96"/>
      <c r="T35" s="96"/>
      <c r="U35" s="96"/>
      <c r="V35" s="96"/>
      <c r="W35" s="96"/>
      <c r="X35" s="96"/>
      <c r="Y35" s="96"/>
      <c r="Z35" s="96"/>
      <c r="AA35" s="96"/>
      <c r="AB35" s="96"/>
      <c r="AC35" s="96"/>
      <c r="AD35" s="96"/>
      <c r="AE35" s="97"/>
    </row>
    <row r="36" spans="1:31" ht="15" thickTop="1" thickBot="1" x14ac:dyDescent="0.5">
      <c r="A36" s="95"/>
      <c r="B36" s="96"/>
      <c r="C36" s="96"/>
      <c r="D36" s="96"/>
      <c r="E36" s="96"/>
      <c r="F36" s="96"/>
      <c r="G36" s="96"/>
      <c r="H36" s="96"/>
      <c r="I36" s="96"/>
      <c r="J36" s="96"/>
      <c r="K36" s="96"/>
      <c r="L36" s="96"/>
      <c r="M36" s="96"/>
      <c r="N36" s="96"/>
      <c r="O36" s="96"/>
      <c r="P36" s="97"/>
      <c r="Q36" s="98"/>
      <c r="R36" s="99"/>
      <c r="S36" s="99"/>
      <c r="T36" s="99"/>
      <c r="U36" s="99"/>
      <c r="V36" s="99"/>
      <c r="W36" s="99"/>
      <c r="X36" s="99"/>
      <c r="Y36" s="99"/>
      <c r="Z36" s="99"/>
      <c r="AA36" s="99"/>
      <c r="AB36" s="99"/>
      <c r="AC36" s="99"/>
      <c r="AD36" s="99"/>
      <c r="AE36" s="100"/>
    </row>
    <row r="37" spans="1:31" ht="15" thickTop="1" thickBot="1" x14ac:dyDescent="0.5">
      <c r="A37" s="101" t="s">
        <v>219</v>
      </c>
      <c r="B37" s="102"/>
      <c r="C37" s="102"/>
      <c r="D37" s="102"/>
      <c r="E37" s="102"/>
      <c r="F37" s="102"/>
      <c r="G37" s="102"/>
      <c r="H37" s="102"/>
      <c r="I37" s="102"/>
      <c r="J37" s="102"/>
      <c r="K37" s="102"/>
      <c r="L37" s="102"/>
      <c r="M37" s="102"/>
      <c r="N37" s="102"/>
      <c r="O37" s="102"/>
      <c r="P37" s="102"/>
      <c r="Q37" s="105" t="s">
        <v>220</v>
      </c>
      <c r="R37" s="106"/>
      <c r="S37" s="106"/>
      <c r="T37" s="106"/>
      <c r="U37" s="106"/>
      <c r="V37" s="106"/>
      <c r="W37" s="106"/>
      <c r="X37" s="106"/>
      <c r="Y37" s="106"/>
      <c r="Z37" s="106"/>
      <c r="AA37" s="106"/>
      <c r="AB37" s="106"/>
      <c r="AC37" s="106"/>
      <c r="AD37" s="106"/>
      <c r="AE37" s="107"/>
    </row>
    <row r="38" spans="1:31" ht="15" thickTop="1" thickBot="1" x14ac:dyDescent="0.5">
      <c r="A38" s="101"/>
      <c r="B38" s="102"/>
      <c r="C38" s="102"/>
      <c r="D38" s="102"/>
      <c r="E38" s="102"/>
      <c r="F38" s="102"/>
      <c r="G38" s="102"/>
      <c r="H38" s="102"/>
      <c r="I38" s="102"/>
      <c r="J38" s="102"/>
      <c r="K38" s="102"/>
      <c r="L38" s="102"/>
      <c r="M38" s="102"/>
      <c r="N38" s="102"/>
      <c r="O38" s="102"/>
      <c r="P38" s="102"/>
      <c r="Q38" s="108"/>
      <c r="R38" s="109"/>
      <c r="S38" s="109"/>
      <c r="T38" s="109"/>
      <c r="U38" s="109"/>
      <c r="V38" s="109"/>
      <c r="W38" s="109"/>
      <c r="X38" s="109"/>
      <c r="Y38" s="109"/>
      <c r="Z38" s="109"/>
      <c r="AA38" s="109"/>
      <c r="AB38" s="109"/>
      <c r="AC38" s="109"/>
      <c r="AD38" s="109"/>
      <c r="AE38" s="110"/>
    </row>
    <row r="39" spans="1:31" ht="15" thickTop="1" thickBot="1" x14ac:dyDescent="0.5">
      <c r="A39" s="101"/>
      <c r="B39" s="102"/>
      <c r="C39" s="102"/>
      <c r="D39" s="102"/>
      <c r="E39" s="102"/>
      <c r="F39" s="102"/>
      <c r="G39" s="102"/>
      <c r="H39" s="102"/>
      <c r="I39" s="102"/>
      <c r="J39" s="102"/>
      <c r="K39" s="102"/>
      <c r="L39" s="102"/>
      <c r="M39" s="102"/>
      <c r="N39" s="102"/>
      <c r="O39" s="102"/>
      <c r="P39" s="102"/>
      <c r="Q39" s="108"/>
      <c r="R39" s="109"/>
      <c r="S39" s="109"/>
      <c r="T39" s="109"/>
      <c r="U39" s="109"/>
      <c r="V39" s="109"/>
      <c r="W39" s="109"/>
      <c r="X39" s="109"/>
      <c r="Y39" s="109"/>
      <c r="Z39" s="109"/>
      <c r="AA39" s="109"/>
      <c r="AB39" s="109"/>
      <c r="AC39" s="109"/>
      <c r="AD39" s="109"/>
      <c r="AE39" s="110"/>
    </row>
    <row r="40" spans="1:31" ht="15" thickTop="1" thickBot="1" x14ac:dyDescent="0.5">
      <c r="A40" s="101"/>
      <c r="B40" s="102"/>
      <c r="C40" s="102"/>
      <c r="D40" s="102"/>
      <c r="E40" s="102"/>
      <c r="F40" s="102"/>
      <c r="G40" s="102"/>
      <c r="H40" s="102"/>
      <c r="I40" s="102"/>
      <c r="J40" s="102"/>
      <c r="K40" s="102"/>
      <c r="L40" s="102"/>
      <c r="M40" s="102"/>
      <c r="N40" s="102"/>
      <c r="O40" s="102"/>
      <c r="P40" s="102"/>
      <c r="Q40" s="108"/>
      <c r="R40" s="109"/>
      <c r="S40" s="109"/>
      <c r="T40" s="109"/>
      <c r="U40" s="109"/>
      <c r="V40" s="109"/>
      <c r="W40" s="109"/>
      <c r="X40" s="109"/>
      <c r="Y40" s="109"/>
      <c r="Z40" s="109"/>
      <c r="AA40" s="109"/>
      <c r="AB40" s="109"/>
      <c r="AC40" s="109"/>
      <c r="AD40" s="109"/>
      <c r="AE40" s="110"/>
    </row>
    <row r="41" spans="1:31" ht="15" thickTop="1" thickBot="1" x14ac:dyDescent="0.5">
      <c r="A41" s="101"/>
      <c r="B41" s="102"/>
      <c r="C41" s="102"/>
      <c r="D41" s="102"/>
      <c r="E41" s="102"/>
      <c r="F41" s="102"/>
      <c r="G41" s="102"/>
      <c r="H41" s="102"/>
      <c r="I41" s="102"/>
      <c r="J41" s="102"/>
      <c r="K41" s="102"/>
      <c r="L41" s="102"/>
      <c r="M41" s="102"/>
      <c r="N41" s="102"/>
      <c r="O41" s="102"/>
      <c r="P41" s="102"/>
      <c r="Q41" s="108"/>
      <c r="R41" s="109"/>
      <c r="S41" s="109"/>
      <c r="T41" s="109"/>
      <c r="U41" s="109"/>
      <c r="V41" s="109"/>
      <c r="W41" s="109"/>
      <c r="X41" s="109"/>
      <c r="Y41" s="109"/>
      <c r="Z41" s="109"/>
      <c r="AA41" s="109"/>
      <c r="AB41" s="109"/>
      <c r="AC41" s="109"/>
      <c r="AD41" s="109"/>
      <c r="AE41" s="110"/>
    </row>
    <row r="42" spans="1:31" ht="15" thickTop="1" thickBot="1" x14ac:dyDescent="0.5">
      <c r="A42" s="101"/>
      <c r="B42" s="102"/>
      <c r="C42" s="102"/>
      <c r="D42" s="102"/>
      <c r="E42" s="102"/>
      <c r="F42" s="102"/>
      <c r="G42" s="102"/>
      <c r="H42" s="102"/>
      <c r="I42" s="102"/>
      <c r="J42" s="102"/>
      <c r="K42" s="102"/>
      <c r="L42" s="102"/>
      <c r="M42" s="102"/>
      <c r="N42" s="102"/>
      <c r="O42" s="102"/>
      <c r="P42" s="102"/>
      <c r="Q42" s="108"/>
      <c r="R42" s="109"/>
      <c r="S42" s="109"/>
      <c r="T42" s="109"/>
      <c r="U42" s="109"/>
      <c r="V42" s="109"/>
      <c r="W42" s="109"/>
      <c r="X42" s="109"/>
      <c r="Y42" s="109"/>
      <c r="Z42" s="109"/>
      <c r="AA42" s="109"/>
      <c r="AB42" s="109"/>
      <c r="AC42" s="109"/>
      <c r="AD42" s="109"/>
      <c r="AE42" s="110"/>
    </row>
    <row r="43" spans="1:31" ht="15" thickTop="1" thickBot="1" x14ac:dyDescent="0.5">
      <c r="A43" s="103"/>
      <c r="B43" s="104"/>
      <c r="C43" s="104"/>
      <c r="D43" s="104"/>
      <c r="E43" s="104"/>
      <c r="F43" s="104"/>
      <c r="G43" s="104"/>
      <c r="H43" s="104"/>
      <c r="I43" s="104"/>
      <c r="J43" s="104"/>
      <c r="K43" s="104"/>
      <c r="L43" s="104"/>
      <c r="M43" s="104"/>
      <c r="N43" s="104"/>
      <c r="O43" s="104"/>
      <c r="P43" s="104"/>
      <c r="Q43" s="111"/>
      <c r="R43" s="112"/>
      <c r="S43" s="112"/>
      <c r="T43" s="112"/>
      <c r="U43" s="112"/>
      <c r="V43" s="112"/>
      <c r="W43" s="112"/>
      <c r="X43" s="112"/>
      <c r="Y43" s="112"/>
      <c r="Z43" s="112"/>
      <c r="AA43" s="112"/>
      <c r="AB43" s="112"/>
      <c r="AC43" s="112"/>
      <c r="AD43" s="112"/>
      <c r="AE43" s="113"/>
    </row>
    <row r="44" spans="1:31" ht="18.399999999999999" thickBot="1" x14ac:dyDescent="0.6">
      <c r="A44" s="114" t="s">
        <v>11</v>
      </c>
      <c r="B44" s="115"/>
      <c r="C44" s="115"/>
      <c r="D44" s="115"/>
      <c r="E44" s="115"/>
      <c r="F44" s="115"/>
      <c r="G44" s="115"/>
      <c r="H44" s="115"/>
      <c r="I44" s="115"/>
      <c r="J44" s="115"/>
      <c r="K44" s="115"/>
      <c r="L44" s="115"/>
      <c r="M44" s="115"/>
      <c r="N44" s="115"/>
      <c r="O44" s="115"/>
      <c r="P44" s="116"/>
      <c r="Q44" s="1"/>
      <c r="R44" s="1"/>
      <c r="S44" s="1"/>
      <c r="T44" s="1"/>
      <c r="U44" s="1"/>
      <c r="V44" s="1"/>
      <c r="W44" s="1"/>
      <c r="X44" s="1"/>
      <c r="Y44" s="1"/>
      <c r="Z44" s="1"/>
      <c r="AA44" s="1"/>
      <c r="AB44" s="1"/>
      <c r="AC44" s="1"/>
      <c r="AD44" s="1"/>
      <c r="AE44" s="1"/>
    </row>
    <row r="45" spans="1:31" x14ac:dyDescent="0.45">
      <c r="A45" s="91" t="s">
        <v>12</v>
      </c>
      <c r="B45" s="92"/>
      <c r="C45" s="92"/>
      <c r="D45" s="92"/>
      <c r="E45" s="92"/>
      <c r="F45" s="92"/>
      <c r="G45" s="82">
        <v>2.5</v>
      </c>
      <c r="H45" s="83"/>
      <c r="I45" s="73" t="s">
        <v>13</v>
      </c>
      <c r="J45" s="74"/>
      <c r="K45" s="74"/>
      <c r="L45" s="74"/>
      <c r="M45" s="74"/>
      <c r="N45" s="74"/>
      <c r="O45" s="74"/>
      <c r="P45" s="75"/>
      <c r="Q45" s="38" t="s">
        <v>224</v>
      </c>
    </row>
    <row r="46" spans="1:31" x14ac:dyDescent="0.45">
      <c r="A46" s="93" t="s">
        <v>14</v>
      </c>
      <c r="B46" s="94"/>
      <c r="C46" s="94"/>
      <c r="D46" s="94"/>
      <c r="E46" s="94"/>
      <c r="F46" s="94"/>
      <c r="G46" s="84">
        <v>1</v>
      </c>
      <c r="H46" s="85"/>
      <c r="I46" s="76" t="s">
        <v>15</v>
      </c>
      <c r="J46" s="77"/>
      <c r="K46" s="77"/>
      <c r="L46" s="77"/>
      <c r="M46" s="77"/>
      <c r="N46" s="77"/>
      <c r="O46" s="77"/>
      <c r="P46" s="78"/>
      <c r="Q46" s="59" t="s">
        <v>225</v>
      </c>
      <c r="R46" s="2"/>
      <c r="S46" s="2"/>
      <c r="T46" s="2"/>
      <c r="U46" s="2"/>
      <c r="V46" s="2"/>
      <c r="W46" s="2"/>
      <c r="X46" s="2"/>
      <c r="Y46" s="2"/>
      <c r="Z46" s="2"/>
      <c r="AA46" s="2"/>
      <c r="AB46" s="2"/>
      <c r="AC46" s="2"/>
      <c r="AD46" s="2"/>
      <c r="AE46" s="2"/>
    </row>
    <row r="47" spans="1:31" x14ac:dyDescent="0.45">
      <c r="A47" s="93" t="s">
        <v>16</v>
      </c>
      <c r="B47" s="94"/>
      <c r="C47" s="94"/>
      <c r="D47" s="94"/>
      <c r="E47" s="94"/>
      <c r="F47" s="94"/>
      <c r="G47" s="84">
        <v>1.5</v>
      </c>
      <c r="H47" s="85"/>
      <c r="I47" s="88" t="s">
        <v>15</v>
      </c>
      <c r="J47" s="89"/>
      <c r="K47" s="89"/>
      <c r="L47" s="89"/>
      <c r="M47" s="89"/>
      <c r="N47" s="89"/>
      <c r="O47" s="89"/>
      <c r="P47" s="90"/>
      <c r="Q47" s="38" t="s">
        <v>228</v>
      </c>
    </row>
    <row r="48" spans="1:31" ht="14.65" thickBot="1" x14ac:dyDescent="0.5">
      <c r="A48" s="71" t="s">
        <v>17</v>
      </c>
      <c r="B48" s="72"/>
      <c r="C48" s="72"/>
      <c r="D48" s="72"/>
      <c r="E48" s="72"/>
      <c r="F48" s="72"/>
      <c r="G48" s="86">
        <v>2</v>
      </c>
      <c r="H48" s="87"/>
      <c r="I48" s="79" t="s">
        <v>18</v>
      </c>
      <c r="J48" s="80"/>
      <c r="K48" s="80"/>
      <c r="L48" s="80"/>
      <c r="M48" s="80"/>
      <c r="N48" s="80"/>
      <c r="O48" s="80"/>
      <c r="P48" s="81"/>
      <c r="Q48" s="2"/>
      <c r="R48" s="2"/>
      <c r="S48" s="2"/>
      <c r="T48" s="2"/>
      <c r="U48" s="2"/>
      <c r="V48" s="2"/>
      <c r="W48" s="2"/>
      <c r="X48" s="2"/>
      <c r="Y48" s="2"/>
      <c r="Z48" s="2"/>
      <c r="AA48" s="2"/>
      <c r="AB48" s="2"/>
      <c r="AC48" s="2"/>
      <c r="AD48" s="2"/>
      <c r="AE48" s="2"/>
    </row>
    <row r="49" spans="5:10" x14ac:dyDescent="0.45">
      <c r="E49" s="61" t="s">
        <v>19</v>
      </c>
      <c r="F49" s="61"/>
      <c r="G49" s="9">
        <f>SUM(G45:H48)</f>
        <v>7</v>
      </c>
      <c r="H49" s="68" t="s">
        <v>20</v>
      </c>
      <c r="I49" s="69"/>
      <c r="J49" s="70"/>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9" zoomScale="80" zoomScaleNormal="80" workbookViewId="0">
      <selection activeCell="N44" sqref="N44"/>
    </sheetView>
  </sheetViews>
  <sheetFormatPr defaultRowHeight="14.25" x14ac:dyDescent="0.45"/>
  <cols>
    <col min="2" max="2" width="9.53125" customWidth="1"/>
    <col min="3" max="3" width="10.46484375" customWidth="1"/>
    <col min="8" max="8" width="11.6640625" customWidth="1"/>
    <col min="13" max="13" width="10.53125" customWidth="1"/>
  </cols>
  <sheetData>
    <row r="1" spans="1:30" ht="23.25" x14ac:dyDescent="0.45">
      <c r="A1" s="190" t="s">
        <v>21</v>
      </c>
      <c r="B1" s="191"/>
      <c r="C1" s="191"/>
      <c r="D1" s="191"/>
      <c r="E1" s="191"/>
      <c r="F1" s="191"/>
      <c r="G1" s="191"/>
      <c r="H1" s="191"/>
      <c r="I1" s="191"/>
      <c r="J1" s="191"/>
      <c r="K1" s="191"/>
      <c r="L1" s="191"/>
      <c r="M1" s="191"/>
      <c r="N1" s="191"/>
      <c r="O1" s="192"/>
      <c r="P1" s="3"/>
      <c r="Q1" s="3"/>
      <c r="R1" s="3"/>
      <c r="S1" s="3"/>
      <c r="T1" s="3"/>
      <c r="U1" s="3"/>
      <c r="V1" s="3"/>
      <c r="W1" s="3"/>
      <c r="X1" s="3"/>
      <c r="Y1" s="3"/>
      <c r="Z1" s="3"/>
      <c r="AA1" s="3"/>
      <c r="AB1" s="3"/>
      <c r="AC1" s="3"/>
      <c r="AD1" s="3"/>
    </row>
    <row r="2" spans="1:30" ht="23.25" x14ac:dyDescent="0.45">
      <c r="A2" s="193"/>
      <c r="B2" s="127"/>
      <c r="C2" s="127"/>
      <c r="D2" s="127"/>
      <c r="E2" s="127"/>
      <c r="F2" s="127"/>
      <c r="G2" s="127"/>
      <c r="H2" s="127"/>
      <c r="I2" s="127"/>
      <c r="J2" s="127"/>
      <c r="K2" s="127"/>
      <c r="L2" s="127"/>
      <c r="M2" s="127"/>
      <c r="N2" s="127"/>
      <c r="O2" s="194"/>
      <c r="P2" s="3"/>
      <c r="Q2" s="3"/>
      <c r="R2" s="3"/>
      <c r="S2" s="3"/>
      <c r="T2" s="3"/>
      <c r="U2" s="3"/>
      <c r="V2" s="3"/>
      <c r="W2" s="3"/>
      <c r="X2" s="3"/>
      <c r="Y2" s="3"/>
      <c r="Z2" s="3"/>
      <c r="AA2" s="3"/>
      <c r="AB2" s="3"/>
      <c r="AC2" s="3"/>
      <c r="AD2" s="3"/>
    </row>
    <row r="3" spans="1:30" ht="23.65" thickBot="1" x14ac:dyDescent="0.5">
      <c r="A3" s="195"/>
      <c r="B3" s="196"/>
      <c r="C3" s="196"/>
      <c r="D3" s="196"/>
      <c r="E3" s="196"/>
      <c r="F3" s="196"/>
      <c r="G3" s="196"/>
      <c r="H3" s="196"/>
      <c r="I3" s="196"/>
      <c r="J3" s="196"/>
      <c r="K3" s="196"/>
      <c r="L3" s="196"/>
      <c r="M3" s="196"/>
      <c r="N3" s="196"/>
      <c r="O3" s="197"/>
      <c r="P3" s="3"/>
      <c r="Q3" s="3"/>
      <c r="R3" s="3"/>
      <c r="S3" s="3"/>
      <c r="T3" s="3"/>
      <c r="U3" s="3"/>
      <c r="V3" s="3"/>
      <c r="W3" s="3"/>
      <c r="X3" s="3"/>
      <c r="Y3" s="3"/>
      <c r="Z3" s="3"/>
      <c r="AA3" s="3"/>
      <c r="AB3" s="3"/>
      <c r="AC3" s="3"/>
      <c r="AD3" s="3"/>
    </row>
    <row r="4" spans="1:30" ht="53" customHeight="1" thickBot="1" x14ac:dyDescent="0.5">
      <c r="A4" s="198" t="s">
        <v>22</v>
      </c>
      <c r="B4" s="199"/>
      <c r="C4" s="199"/>
      <c r="D4" s="199"/>
      <c r="E4" s="199"/>
      <c r="F4" s="199"/>
      <c r="G4" s="199"/>
      <c r="H4" s="199"/>
      <c r="I4" s="199"/>
      <c r="J4" s="199"/>
      <c r="K4" s="199"/>
      <c r="L4" s="199"/>
      <c r="M4" s="199"/>
      <c r="N4" s="199"/>
      <c r="O4" s="200"/>
      <c r="P4" s="4"/>
      <c r="Q4" s="4"/>
      <c r="R4" s="4"/>
      <c r="S4" s="4"/>
      <c r="T4" s="4"/>
      <c r="U4" s="4"/>
      <c r="V4" s="4"/>
      <c r="W4" s="4"/>
      <c r="X4" s="4"/>
      <c r="Y4" s="4"/>
      <c r="Z4" s="4"/>
      <c r="AA4" s="4"/>
      <c r="AB4" s="4"/>
      <c r="AC4" s="4"/>
      <c r="AD4" s="4"/>
    </row>
    <row r="5" spans="1:30" ht="23.65" thickBot="1" x14ac:dyDescent="0.5">
      <c r="A5" s="201" t="s">
        <v>2</v>
      </c>
      <c r="B5" s="202"/>
      <c r="C5" s="202"/>
      <c r="D5" s="202"/>
      <c r="E5" s="202"/>
      <c r="F5" s="202"/>
      <c r="G5" s="202"/>
      <c r="H5" s="202"/>
      <c r="I5" s="66"/>
      <c r="J5" s="66"/>
      <c r="K5" s="66"/>
      <c r="L5" s="66"/>
      <c r="M5" s="66"/>
      <c r="N5" s="66"/>
      <c r="O5" s="67"/>
      <c r="P5" s="4"/>
      <c r="Q5" s="4"/>
      <c r="R5" s="4"/>
      <c r="S5" s="4"/>
      <c r="T5" s="4"/>
      <c r="U5" s="4"/>
      <c r="V5" s="4"/>
      <c r="W5" s="4"/>
      <c r="X5" s="4"/>
      <c r="Y5" s="4"/>
      <c r="Z5" s="4"/>
      <c r="AA5" s="4"/>
      <c r="AB5" s="4"/>
      <c r="AC5" s="4"/>
      <c r="AD5" s="4"/>
    </row>
    <row r="6" spans="1:30" ht="14.65" thickBot="1" x14ac:dyDescent="0.5">
      <c r="A6" s="203" t="s">
        <v>3</v>
      </c>
      <c r="B6" s="204"/>
      <c r="C6" s="204"/>
      <c r="D6" s="204"/>
      <c r="E6" s="207" t="s">
        <v>144</v>
      </c>
      <c r="F6" s="207"/>
      <c r="G6" s="207"/>
      <c r="H6" s="208"/>
      <c r="I6" s="211" t="s">
        <v>23</v>
      </c>
      <c r="J6" s="212"/>
      <c r="K6" s="212"/>
      <c r="L6" s="212"/>
      <c r="M6" s="212"/>
      <c r="N6" s="212"/>
      <c r="O6" s="212"/>
    </row>
    <row r="7" spans="1:30" ht="15" thickTop="1" thickBot="1" x14ac:dyDescent="0.5">
      <c r="A7" s="205"/>
      <c r="B7" s="206"/>
      <c r="C7" s="206"/>
      <c r="D7" s="206"/>
      <c r="E7" s="209"/>
      <c r="F7" s="209"/>
      <c r="G7" s="209"/>
      <c r="H7" s="210"/>
      <c r="I7" s="213"/>
      <c r="J7" s="214"/>
      <c r="K7" s="214"/>
      <c r="L7" s="214"/>
      <c r="M7" s="214"/>
      <c r="N7" s="214"/>
      <c r="O7" s="214"/>
    </row>
    <row r="8" spans="1:30" ht="14.65" thickBot="1" x14ac:dyDescent="0.5">
      <c r="A8" s="205" t="s">
        <v>24</v>
      </c>
      <c r="B8" s="206"/>
      <c r="C8" s="206"/>
      <c r="D8" s="206"/>
      <c r="E8" s="215" t="s">
        <v>168</v>
      </c>
      <c r="F8" s="209"/>
      <c r="G8" s="209"/>
      <c r="H8" s="210"/>
      <c r="I8" s="216" t="s">
        <v>158</v>
      </c>
      <c r="J8" s="217"/>
      <c r="K8" s="217"/>
      <c r="L8" s="217"/>
      <c r="M8" s="217"/>
      <c r="N8" s="217"/>
      <c r="O8" s="218"/>
    </row>
    <row r="9" spans="1:30" ht="15" thickTop="1" thickBot="1" x14ac:dyDescent="0.5">
      <c r="A9" s="205"/>
      <c r="B9" s="206"/>
      <c r="C9" s="206"/>
      <c r="D9" s="206"/>
      <c r="E9" s="209"/>
      <c r="F9" s="209"/>
      <c r="G9" s="209"/>
      <c r="H9" s="210"/>
      <c r="I9" s="118"/>
      <c r="J9" s="125"/>
      <c r="K9" s="125"/>
      <c r="L9" s="125"/>
      <c r="M9" s="125"/>
      <c r="N9" s="125"/>
      <c r="O9" s="219"/>
    </row>
    <row r="10" spans="1:30" ht="15" thickTop="1" thickBot="1" x14ac:dyDescent="0.5">
      <c r="A10" s="205"/>
      <c r="B10" s="206"/>
      <c r="C10" s="206"/>
      <c r="D10" s="206"/>
      <c r="E10" s="209"/>
      <c r="F10" s="209"/>
      <c r="G10" s="209"/>
      <c r="H10" s="210"/>
      <c r="I10" s="118"/>
      <c r="J10" s="125"/>
      <c r="K10" s="125"/>
      <c r="L10" s="125"/>
      <c r="M10" s="125"/>
      <c r="N10" s="125"/>
      <c r="O10" s="219"/>
    </row>
    <row r="11" spans="1:30" ht="15" thickTop="1" thickBot="1" x14ac:dyDescent="0.5">
      <c r="A11" s="205"/>
      <c r="B11" s="206"/>
      <c r="C11" s="206"/>
      <c r="D11" s="206"/>
      <c r="E11" s="209"/>
      <c r="F11" s="209"/>
      <c r="G11" s="209"/>
      <c r="H11" s="210"/>
      <c r="I11" s="118"/>
      <c r="J11" s="125"/>
      <c r="K11" s="125"/>
      <c r="L11" s="125"/>
      <c r="M11" s="125"/>
      <c r="N11" s="125"/>
      <c r="O11" s="219"/>
    </row>
    <row r="12" spans="1:30" ht="15" thickTop="1" thickBot="1" x14ac:dyDescent="0.5">
      <c r="A12" s="205" t="s">
        <v>25</v>
      </c>
      <c r="B12" s="206"/>
      <c r="C12" s="206"/>
      <c r="D12" s="206"/>
      <c r="E12" s="209" t="s">
        <v>159</v>
      </c>
      <c r="F12" s="209"/>
      <c r="G12" s="209"/>
      <c r="H12" s="210"/>
      <c r="I12" s="118"/>
      <c r="J12" s="125"/>
      <c r="K12" s="125"/>
      <c r="L12" s="125"/>
      <c r="M12" s="125"/>
      <c r="N12" s="125"/>
      <c r="O12" s="219"/>
    </row>
    <row r="13" spans="1:30" ht="15" thickTop="1" thickBot="1" x14ac:dyDescent="0.5">
      <c r="A13" s="205"/>
      <c r="B13" s="206"/>
      <c r="C13" s="206"/>
      <c r="D13" s="206"/>
      <c r="E13" s="209"/>
      <c r="F13" s="209"/>
      <c r="G13" s="209"/>
      <c r="H13" s="210"/>
      <c r="I13" s="118"/>
      <c r="J13" s="125"/>
      <c r="K13" s="125"/>
      <c r="L13" s="125"/>
      <c r="M13" s="125"/>
      <c r="N13" s="125"/>
      <c r="O13" s="219"/>
    </row>
    <row r="14" spans="1:30" ht="15" thickTop="1" thickBot="1" x14ac:dyDescent="0.5">
      <c r="A14" s="205" t="s">
        <v>26</v>
      </c>
      <c r="B14" s="206"/>
      <c r="C14" s="206"/>
      <c r="D14" s="206"/>
      <c r="E14" s="209" t="s">
        <v>146</v>
      </c>
      <c r="F14" s="209"/>
      <c r="G14" s="209"/>
      <c r="H14" s="210"/>
      <c r="I14" s="118"/>
      <c r="J14" s="125"/>
      <c r="K14" s="125"/>
      <c r="L14" s="125"/>
      <c r="M14" s="125"/>
      <c r="N14" s="125"/>
      <c r="O14" s="219"/>
    </row>
    <row r="15" spans="1:30" ht="15" thickTop="1" thickBot="1" x14ac:dyDescent="0.5">
      <c r="A15" s="223"/>
      <c r="B15" s="224"/>
      <c r="C15" s="224"/>
      <c r="D15" s="224"/>
      <c r="E15" s="225"/>
      <c r="F15" s="225"/>
      <c r="G15" s="225"/>
      <c r="H15" s="226"/>
      <c r="I15" s="220"/>
      <c r="J15" s="221"/>
      <c r="K15" s="221"/>
      <c r="L15" s="221"/>
      <c r="M15" s="221"/>
      <c r="N15" s="221"/>
      <c r="O15" s="222"/>
    </row>
    <row r="16" spans="1:30" x14ac:dyDescent="0.45">
      <c r="A16" s="173" t="s">
        <v>27</v>
      </c>
      <c r="B16" s="174"/>
      <c r="C16" s="174"/>
      <c r="D16" s="174"/>
      <c r="E16" s="174"/>
      <c r="F16" s="174"/>
      <c r="G16" s="174"/>
      <c r="H16" s="174"/>
      <c r="I16" s="174"/>
      <c r="J16" s="174"/>
      <c r="K16" s="174"/>
      <c r="L16" s="174"/>
      <c r="M16" s="174"/>
      <c r="N16" s="174"/>
      <c r="O16" s="175"/>
    </row>
    <row r="17" spans="1:15" ht="14.65" thickBot="1" x14ac:dyDescent="0.5">
      <c r="A17" s="176"/>
      <c r="B17" s="177"/>
      <c r="C17" s="177"/>
      <c r="D17" s="177"/>
      <c r="E17" s="177"/>
      <c r="F17" s="177"/>
      <c r="G17" s="177"/>
      <c r="H17" s="177"/>
      <c r="I17" s="177"/>
      <c r="J17" s="177"/>
      <c r="K17" s="177"/>
      <c r="L17" s="177"/>
      <c r="M17" s="177"/>
      <c r="N17" s="177"/>
      <c r="O17" s="178"/>
    </row>
    <row r="18" spans="1:15" ht="14.65" thickBot="1" x14ac:dyDescent="0.5">
      <c r="A18" s="179" t="s">
        <v>28</v>
      </c>
      <c r="B18" s="180"/>
      <c r="C18" s="180"/>
      <c r="D18" s="180"/>
      <c r="E18" s="180"/>
      <c r="F18" s="180" t="s">
        <v>29</v>
      </c>
      <c r="G18" s="180"/>
      <c r="H18" s="180"/>
      <c r="I18" s="180"/>
      <c r="J18" s="180"/>
      <c r="K18" s="180" t="s">
        <v>30</v>
      </c>
      <c r="L18" s="180"/>
      <c r="M18" s="180"/>
      <c r="N18" s="180"/>
      <c r="O18" s="181"/>
    </row>
    <row r="19" spans="1:15" ht="28.5" x14ac:dyDescent="0.45">
      <c r="A19" s="182" t="s">
        <v>31</v>
      </c>
      <c r="B19" s="183"/>
      <c r="C19" s="19" t="s">
        <v>32</v>
      </c>
      <c r="D19" s="183" t="s">
        <v>33</v>
      </c>
      <c r="E19" s="183"/>
      <c r="F19" s="183" t="s">
        <v>31</v>
      </c>
      <c r="G19" s="183"/>
      <c r="H19" s="19" t="s">
        <v>32</v>
      </c>
      <c r="I19" s="183" t="s">
        <v>33</v>
      </c>
      <c r="J19" s="183"/>
      <c r="K19" s="183" t="s">
        <v>31</v>
      </c>
      <c r="L19" s="183"/>
      <c r="M19" s="19" t="s">
        <v>32</v>
      </c>
      <c r="N19" s="183" t="s">
        <v>33</v>
      </c>
      <c r="O19" s="184"/>
    </row>
    <row r="20" spans="1:15" x14ac:dyDescent="0.45">
      <c r="A20" s="171" t="s">
        <v>160</v>
      </c>
      <c r="B20" s="163"/>
      <c r="C20" s="163" t="s">
        <v>148</v>
      </c>
      <c r="D20" s="163" t="s">
        <v>155</v>
      </c>
      <c r="E20" s="163"/>
      <c r="F20" s="163" t="s">
        <v>161</v>
      </c>
      <c r="G20" s="163"/>
      <c r="H20" s="163" t="s">
        <v>148</v>
      </c>
      <c r="I20" s="163" t="s">
        <v>156</v>
      </c>
      <c r="J20" s="163"/>
      <c r="K20" s="163" t="s">
        <v>162</v>
      </c>
      <c r="L20" s="163"/>
      <c r="M20" s="163" t="s">
        <v>148</v>
      </c>
      <c r="N20" s="163" t="s">
        <v>157</v>
      </c>
      <c r="O20" s="165"/>
    </row>
    <row r="21" spans="1:15" ht="14.65" thickBot="1" x14ac:dyDescent="0.5">
      <c r="A21" s="172"/>
      <c r="B21" s="164"/>
      <c r="C21" s="164"/>
      <c r="D21" s="164"/>
      <c r="E21" s="164"/>
      <c r="F21" s="164"/>
      <c r="G21" s="164"/>
      <c r="H21" s="164"/>
      <c r="I21" s="164"/>
      <c r="J21" s="164"/>
      <c r="K21" s="164"/>
      <c r="L21" s="164"/>
      <c r="M21" s="164"/>
      <c r="N21" s="164"/>
      <c r="O21" s="166"/>
    </row>
    <row r="22" spans="1:15" x14ac:dyDescent="0.45">
      <c r="A22" s="167" t="s">
        <v>34</v>
      </c>
      <c r="B22" s="168"/>
      <c r="C22" s="168"/>
      <c r="D22" s="169" t="s">
        <v>226</v>
      </c>
      <c r="E22" s="170"/>
      <c r="F22" s="167" t="s">
        <v>34</v>
      </c>
      <c r="G22" s="168"/>
      <c r="H22" s="168"/>
      <c r="I22" s="169" t="s">
        <v>226</v>
      </c>
      <c r="J22" s="170"/>
      <c r="K22" s="167" t="s">
        <v>34</v>
      </c>
      <c r="L22" s="168"/>
      <c r="M22" s="168"/>
      <c r="N22" s="169" t="s">
        <v>226</v>
      </c>
      <c r="O22" s="170"/>
    </row>
    <row r="23" spans="1:15" x14ac:dyDescent="0.45">
      <c r="A23" s="137" t="s">
        <v>227</v>
      </c>
      <c r="B23" s="138"/>
      <c r="C23" s="138"/>
      <c r="D23" s="138"/>
      <c r="E23" s="139"/>
      <c r="F23" s="137" t="s">
        <v>227</v>
      </c>
      <c r="G23" s="138"/>
      <c r="H23" s="138"/>
      <c r="I23" s="138"/>
      <c r="J23" s="139"/>
      <c r="K23" s="137" t="s">
        <v>227</v>
      </c>
      <c r="L23" s="138"/>
      <c r="M23" s="138"/>
      <c r="N23" s="138"/>
      <c r="O23" s="139"/>
    </row>
    <row r="24" spans="1:15" x14ac:dyDescent="0.45">
      <c r="A24" s="140" t="s">
        <v>11</v>
      </c>
      <c r="B24" s="141"/>
      <c r="C24" s="141"/>
      <c r="D24" s="141"/>
      <c r="E24" s="142"/>
      <c r="F24" s="140" t="s">
        <v>11</v>
      </c>
      <c r="G24" s="141"/>
      <c r="H24" s="141"/>
      <c r="I24" s="141"/>
      <c r="J24" s="142"/>
      <c r="K24" s="140" t="s">
        <v>11</v>
      </c>
      <c r="L24" s="141"/>
      <c r="M24" s="141"/>
      <c r="N24" s="141"/>
      <c r="O24" s="142"/>
    </row>
    <row r="25" spans="1:15" x14ac:dyDescent="0.45">
      <c r="A25" s="143" t="s">
        <v>35</v>
      </c>
      <c r="B25" s="144"/>
      <c r="C25" s="144"/>
      <c r="D25" s="145">
        <v>1</v>
      </c>
      <c r="E25" s="146"/>
      <c r="F25" s="143" t="s">
        <v>35</v>
      </c>
      <c r="G25" s="144"/>
      <c r="H25" s="144"/>
      <c r="I25" s="145">
        <v>1</v>
      </c>
      <c r="J25" s="146"/>
      <c r="K25" s="143" t="s">
        <v>35</v>
      </c>
      <c r="L25" s="144"/>
      <c r="M25" s="144"/>
      <c r="N25" s="145">
        <v>1</v>
      </c>
      <c r="O25" s="146"/>
    </row>
    <row r="26" spans="1:15" ht="29" customHeight="1" thickBot="1" x14ac:dyDescent="0.5">
      <c r="A26" s="133" t="s">
        <v>36</v>
      </c>
      <c r="B26" s="134"/>
      <c r="C26" s="134"/>
      <c r="D26" s="86">
        <v>1</v>
      </c>
      <c r="E26" s="185"/>
      <c r="F26" s="133" t="s">
        <v>36</v>
      </c>
      <c r="G26" s="134"/>
      <c r="H26" s="134"/>
      <c r="I26" s="86">
        <v>1</v>
      </c>
      <c r="J26" s="185"/>
      <c r="K26" s="133" t="s">
        <v>36</v>
      </c>
      <c r="L26" s="134"/>
      <c r="M26" s="134"/>
      <c r="N26" s="86">
        <v>1</v>
      </c>
      <c r="O26" s="185"/>
    </row>
    <row r="27" spans="1:15" x14ac:dyDescent="0.45">
      <c r="A27" s="173" t="s">
        <v>37</v>
      </c>
      <c r="B27" s="174"/>
      <c r="C27" s="174"/>
      <c r="D27" s="174"/>
      <c r="E27" s="174"/>
      <c r="F27" s="174"/>
      <c r="G27" s="174"/>
      <c r="H27" s="174"/>
      <c r="I27" s="174"/>
      <c r="J27" s="174"/>
      <c r="K27" s="174"/>
      <c r="L27" s="174"/>
      <c r="M27" s="174"/>
      <c r="N27" s="174"/>
      <c r="O27" s="175"/>
    </row>
    <row r="28" spans="1:15" ht="14.65" thickBot="1" x14ac:dyDescent="0.5">
      <c r="A28" s="176"/>
      <c r="B28" s="177"/>
      <c r="C28" s="177"/>
      <c r="D28" s="177"/>
      <c r="E28" s="177"/>
      <c r="F28" s="177"/>
      <c r="G28" s="177"/>
      <c r="H28" s="177"/>
      <c r="I28" s="177"/>
      <c r="J28" s="177"/>
      <c r="K28" s="177"/>
      <c r="L28" s="177"/>
      <c r="M28" s="177"/>
      <c r="N28" s="177"/>
      <c r="O28" s="178"/>
    </row>
    <row r="29" spans="1:15" ht="14.65" thickBot="1" x14ac:dyDescent="0.5">
      <c r="A29" s="179" t="s">
        <v>28</v>
      </c>
      <c r="B29" s="180"/>
      <c r="C29" s="180"/>
      <c r="D29" s="180"/>
      <c r="E29" s="180"/>
      <c r="F29" s="180" t="s">
        <v>29</v>
      </c>
      <c r="G29" s="180"/>
      <c r="H29" s="180"/>
      <c r="I29" s="180"/>
      <c r="J29" s="180"/>
      <c r="K29" s="180" t="s">
        <v>30</v>
      </c>
      <c r="L29" s="180"/>
      <c r="M29" s="180"/>
      <c r="N29" s="180"/>
      <c r="O29" s="181"/>
    </row>
    <row r="30" spans="1:15" ht="28.5" x14ac:dyDescent="0.45">
      <c r="A30" s="182" t="s">
        <v>31</v>
      </c>
      <c r="B30" s="183"/>
      <c r="C30" s="19" t="s">
        <v>32</v>
      </c>
      <c r="D30" s="183" t="s">
        <v>33</v>
      </c>
      <c r="E30" s="183"/>
      <c r="F30" s="183" t="s">
        <v>31</v>
      </c>
      <c r="G30" s="183"/>
      <c r="H30" s="19" t="s">
        <v>32</v>
      </c>
      <c r="I30" s="183" t="s">
        <v>33</v>
      </c>
      <c r="J30" s="183"/>
      <c r="K30" s="183" t="s">
        <v>31</v>
      </c>
      <c r="L30" s="183"/>
      <c r="M30" s="19" t="s">
        <v>32</v>
      </c>
      <c r="N30" s="183" t="s">
        <v>33</v>
      </c>
      <c r="O30" s="184"/>
    </row>
    <row r="31" spans="1:15" x14ac:dyDescent="0.45">
      <c r="A31" s="171" t="s">
        <v>147</v>
      </c>
      <c r="B31" s="163"/>
      <c r="C31" s="163" t="s">
        <v>148</v>
      </c>
      <c r="D31" s="163" t="s">
        <v>149</v>
      </c>
      <c r="E31" s="163"/>
      <c r="F31" s="163" t="s">
        <v>150</v>
      </c>
      <c r="G31" s="163"/>
      <c r="H31" s="163" t="s">
        <v>148</v>
      </c>
      <c r="I31" s="163" t="s">
        <v>151</v>
      </c>
      <c r="J31" s="163"/>
      <c r="K31" s="163" t="s">
        <v>152</v>
      </c>
      <c r="L31" s="163"/>
      <c r="M31" s="163" t="s">
        <v>153</v>
      </c>
      <c r="N31" s="163" t="s">
        <v>154</v>
      </c>
      <c r="O31" s="165"/>
    </row>
    <row r="32" spans="1:15" ht="14.65" thickBot="1" x14ac:dyDescent="0.5">
      <c r="A32" s="172"/>
      <c r="B32" s="164"/>
      <c r="C32" s="164"/>
      <c r="D32" s="164"/>
      <c r="E32" s="164"/>
      <c r="F32" s="164"/>
      <c r="G32" s="164"/>
      <c r="H32" s="164"/>
      <c r="I32" s="164"/>
      <c r="J32" s="164"/>
      <c r="K32" s="164"/>
      <c r="L32" s="164"/>
      <c r="M32" s="164"/>
      <c r="N32" s="164"/>
      <c r="O32" s="166"/>
    </row>
    <row r="33" spans="1:15" x14ac:dyDescent="0.45">
      <c r="A33" s="167" t="s">
        <v>34</v>
      </c>
      <c r="B33" s="168"/>
      <c r="C33" s="168"/>
      <c r="D33" s="169" t="s">
        <v>226</v>
      </c>
      <c r="E33" s="170"/>
      <c r="F33" s="167" t="s">
        <v>34</v>
      </c>
      <c r="G33" s="168"/>
      <c r="H33" s="168"/>
      <c r="I33" s="169" t="s">
        <v>226</v>
      </c>
      <c r="J33" s="170"/>
      <c r="K33" s="167" t="s">
        <v>34</v>
      </c>
      <c r="L33" s="168"/>
      <c r="M33" s="168"/>
      <c r="N33" s="169" t="s">
        <v>226</v>
      </c>
      <c r="O33" s="170"/>
    </row>
    <row r="34" spans="1:15" x14ac:dyDescent="0.45">
      <c r="A34" s="137" t="s">
        <v>227</v>
      </c>
      <c r="B34" s="138"/>
      <c r="C34" s="138"/>
      <c r="D34" s="138"/>
      <c r="E34" s="139"/>
      <c r="F34" s="137" t="s">
        <v>227</v>
      </c>
      <c r="G34" s="138"/>
      <c r="H34" s="138"/>
      <c r="I34" s="138"/>
      <c r="J34" s="139"/>
      <c r="K34" s="137" t="s">
        <v>227</v>
      </c>
      <c r="L34" s="138"/>
      <c r="M34" s="138"/>
      <c r="N34" s="138"/>
      <c r="O34" s="139"/>
    </row>
    <row r="35" spans="1:15" x14ac:dyDescent="0.45">
      <c r="A35" s="140" t="s">
        <v>11</v>
      </c>
      <c r="B35" s="141"/>
      <c r="C35" s="141"/>
      <c r="D35" s="141"/>
      <c r="E35" s="142"/>
      <c r="F35" s="140" t="s">
        <v>11</v>
      </c>
      <c r="G35" s="141"/>
      <c r="H35" s="141"/>
      <c r="I35" s="141"/>
      <c r="J35" s="142"/>
      <c r="K35" s="140" t="s">
        <v>11</v>
      </c>
      <c r="L35" s="141"/>
      <c r="M35" s="141"/>
      <c r="N35" s="141"/>
      <c r="O35" s="142"/>
    </row>
    <row r="36" spans="1:15" x14ac:dyDescent="0.45">
      <c r="A36" s="143" t="s">
        <v>35</v>
      </c>
      <c r="B36" s="144"/>
      <c r="C36" s="144"/>
      <c r="D36" s="145">
        <v>1</v>
      </c>
      <c r="E36" s="146"/>
      <c r="F36" s="143" t="s">
        <v>35</v>
      </c>
      <c r="G36" s="144"/>
      <c r="H36" s="144"/>
      <c r="I36" s="145">
        <v>1</v>
      </c>
      <c r="J36" s="146"/>
      <c r="K36" s="143" t="s">
        <v>35</v>
      </c>
      <c r="L36" s="144"/>
      <c r="M36" s="144"/>
      <c r="N36" s="145">
        <v>1</v>
      </c>
      <c r="O36" s="146"/>
    </row>
    <row r="37" spans="1:15" ht="29" customHeight="1" thickBot="1" x14ac:dyDescent="0.5">
      <c r="A37" s="133" t="s">
        <v>36</v>
      </c>
      <c r="B37" s="134"/>
      <c r="C37" s="134"/>
      <c r="D37" s="135">
        <v>1</v>
      </c>
      <c r="E37" s="136"/>
      <c r="F37" s="133" t="s">
        <v>36</v>
      </c>
      <c r="G37" s="134"/>
      <c r="H37" s="134"/>
      <c r="I37" s="135">
        <v>1</v>
      </c>
      <c r="J37" s="136"/>
      <c r="K37" s="133" t="s">
        <v>36</v>
      </c>
      <c r="L37" s="134"/>
      <c r="M37" s="134"/>
      <c r="N37" s="135">
        <v>1</v>
      </c>
      <c r="O37" s="136"/>
    </row>
    <row r="38" spans="1:15" ht="14.25" customHeight="1" x14ac:dyDescent="0.45">
      <c r="A38" s="147" t="s">
        <v>38</v>
      </c>
      <c r="B38" s="148"/>
      <c r="C38" s="148"/>
      <c r="D38" s="148"/>
      <c r="E38" s="148"/>
      <c r="F38" s="148"/>
      <c r="G38" s="153" t="s">
        <v>178</v>
      </c>
      <c r="H38" s="153"/>
      <c r="I38" s="153"/>
      <c r="J38" s="153"/>
      <c r="K38" s="153"/>
      <c r="L38" s="153"/>
      <c r="M38" s="153"/>
      <c r="N38" s="156" t="s">
        <v>11</v>
      </c>
      <c r="O38" s="157"/>
    </row>
    <row r="39" spans="1:15" x14ac:dyDescent="0.45">
      <c r="A39" s="149"/>
      <c r="B39" s="150"/>
      <c r="C39" s="150"/>
      <c r="D39" s="150"/>
      <c r="E39" s="150"/>
      <c r="F39" s="150"/>
      <c r="G39" s="154"/>
      <c r="H39" s="154"/>
      <c r="I39" s="154"/>
      <c r="J39" s="154"/>
      <c r="K39" s="154"/>
      <c r="L39" s="154"/>
      <c r="M39" s="154"/>
      <c r="N39" s="145">
        <v>4</v>
      </c>
      <c r="O39" s="142" t="s">
        <v>39</v>
      </c>
    </row>
    <row r="40" spans="1:15" ht="78.400000000000006" customHeight="1" thickBot="1" x14ac:dyDescent="0.5">
      <c r="A40" s="151"/>
      <c r="B40" s="152"/>
      <c r="C40" s="152"/>
      <c r="D40" s="152"/>
      <c r="E40" s="152"/>
      <c r="F40" s="152"/>
      <c r="G40" s="155"/>
      <c r="H40" s="155"/>
      <c r="I40" s="155"/>
      <c r="J40" s="155"/>
      <c r="K40" s="155"/>
      <c r="L40" s="155"/>
      <c r="M40" s="155"/>
      <c r="N40" s="186"/>
      <c r="O40" s="187"/>
    </row>
    <row r="41" spans="1:15" x14ac:dyDescent="0.45">
      <c r="A41" s="158" t="s">
        <v>40</v>
      </c>
      <c r="B41" s="159"/>
      <c r="C41" s="159"/>
      <c r="D41" s="159"/>
      <c r="E41" s="159"/>
      <c r="F41" s="159"/>
      <c r="G41" s="160" t="s">
        <v>177</v>
      </c>
      <c r="H41" s="160"/>
      <c r="I41" s="160"/>
      <c r="J41" s="160"/>
      <c r="K41" s="160"/>
      <c r="L41" s="160"/>
      <c r="M41" s="160"/>
      <c r="N41" s="188"/>
      <c r="O41" s="189"/>
    </row>
    <row r="42" spans="1:15" x14ac:dyDescent="0.45">
      <c r="A42" s="149"/>
      <c r="B42" s="150"/>
      <c r="C42" s="150"/>
      <c r="D42" s="150"/>
      <c r="E42" s="150"/>
      <c r="F42" s="150"/>
      <c r="G42" s="161"/>
      <c r="H42" s="161"/>
      <c r="I42" s="161"/>
      <c r="J42" s="161"/>
      <c r="K42" s="161"/>
      <c r="L42" s="161"/>
      <c r="M42" s="161"/>
      <c r="N42" s="145">
        <v>4</v>
      </c>
      <c r="O42" s="142" t="s">
        <v>39</v>
      </c>
    </row>
    <row r="43" spans="1:15" ht="79.150000000000006" customHeight="1" thickBot="1" x14ac:dyDescent="0.5">
      <c r="A43" s="151"/>
      <c r="B43" s="152"/>
      <c r="C43" s="152"/>
      <c r="D43" s="152"/>
      <c r="E43" s="152"/>
      <c r="F43" s="152"/>
      <c r="G43" s="162"/>
      <c r="H43" s="162"/>
      <c r="I43" s="162"/>
      <c r="J43" s="162"/>
      <c r="K43" s="162"/>
      <c r="L43" s="162"/>
      <c r="M43" s="162"/>
      <c r="N43" s="186"/>
      <c r="O43" s="187"/>
    </row>
    <row r="44" spans="1:15" ht="14.65" thickBot="1" x14ac:dyDescent="0.5">
      <c r="J44" s="131" t="s">
        <v>41</v>
      </c>
      <c r="K44" s="132"/>
      <c r="L44" s="132"/>
      <c r="M44" s="132"/>
      <c r="N44" s="18">
        <f>D25+D26+I25+I26+N25+N26+N36+N37+I37+I36+D37+D36+N42+N39</f>
        <v>20</v>
      </c>
      <c r="O44" s="23" t="s">
        <v>42</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9"/>
  <sheetViews>
    <sheetView topLeftCell="A18" zoomScale="85" zoomScaleNormal="85" workbookViewId="0">
      <selection activeCell="O39" sqref="O39"/>
    </sheetView>
  </sheetViews>
  <sheetFormatPr defaultRowHeight="14.25" x14ac:dyDescent="0.45"/>
  <cols>
    <col min="15" max="15" width="17.33203125" customWidth="1"/>
    <col min="16" max="16" width="10" customWidth="1"/>
    <col min="17" max="17" width="10.33203125" customWidth="1"/>
  </cols>
  <sheetData>
    <row r="1" spans="1:17" x14ac:dyDescent="0.45">
      <c r="A1" s="190" t="s">
        <v>43</v>
      </c>
      <c r="B1" s="191"/>
      <c r="C1" s="191"/>
      <c r="D1" s="191"/>
      <c r="E1" s="191"/>
      <c r="F1" s="191"/>
      <c r="G1" s="191"/>
      <c r="H1" s="191"/>
      <c r="I1" s="191"/>
      <c r="J1" s="191"/>
      <c r="K1" s="191"/>
      <c r="L1" s="191"/>
      <c r="M1" s="191"/>
      <c r="N1" s="192"/>
      <c r="O1" s="227" t="s">
        <v>44</v>
      </c>
      <c r="P1" s="228"/>
      <c r="Q1" s="229"/>
    </row>
    <row r="2" spans="1:17" ht="14.65" thickBot="1" x14ac:dyDescent="0.5">
      <c r="A2" s="193"/>
      <c r="B2" s="127"/>
      <c r="C2" s="127"/>
      <c r="D2" s="127"/>
      <c r="E2" s="127"/>
      <c r="F2" s="127"/>
      <c r="G2" s="127"/>
      <c r="H2" s="127"/>
      <c r="I2" s="127"/>
      <c r="J2" s="127"/>
      <c r="K2" s="127"/>
      <c r="L2" s="127"/>
      <c r="M2" s="127"/>
      <c r="N2" s="194"/>
      <c r="O2" s="230"/>
      <c r="P2" s="231"/>
      <c r="Q2" s="232"/>
    </row>
    <row r="3" spans="1:17" ht="14.65" thickBot="1" x14ac:dyDescent="0.5">
      <c r="A3" s="195"/>
      <c r="B3" s="196"/>
      <c r="C3" s="196"/>
      <c r="D3" s="196"/>
      <c r="E3" s="196"/>
      <c r="F3" s="196"/>
      <c r="G3" s="196"/>
      <c r="H3" s="196"/>
      <c r="I3" s="196"/>
      <c r="J3" s="196"/>
      <c r="K3" s="196"/>
      <c r="L3" s="196"/>
      <c r="M3" s="196"/>
      <c r="N3" s="197"/>
      <c r="O3" s="233" t="s">
        <v>170</v>
      </c>
      <c r="P3" s="234"/>
      <c r="Q3" s="235"/>
    </row>
    <row r="4" spans="1:17" ht="23.65" thickBot="1" x14ac:dyDescent="0.5">
      <c r="A4" s="320" t="s">
        <v>1</v>
      </c>
      <c r="B4" s="321"/>
      <c r="C4" s="321"/>
      <c r="D4" s="321"/>
      <c r="E4" s="321"/>
      <c r="F4" s="321"/>
      <c r="G4" s="321"/>
      <c r="H4" s="321"/>
      <c r="I4" s="321"/>
      <c r="J4" s="321"/>
      <c r="K4" s="321"/>
      <c r="L4" s="321"/>
      <c r="M4" s="321"/>
      <c r="N4" s="322"/>
      <c r="O4" s="236"/>
      <c r="P4" s="237"/>
      <c r="Q4" s="238"/>
    </row>
    <row r="5" spans="1:17" ht="23.65" thickBot="1" x14ac:dyDescent="0.5">
      <c r="A5" s="323" t="s">
        <v>2</v>
      </c>
      <c r="B5" s="324"/>
      <c r="C5" s="324"/>
      <c r="D5" s="324"/>
      <c r="E5" s="324"/>
      <c r="F5" s="324"/>
      <c r="G5" s="324"/>
      <c r="H5" s="324"/>
      <c r="I5" s="324"/>
      <c r="J5" s="324"/>
      <c r="K5" s="324"/>
      <c r="L5" s="324"/>
      <c r="M5" s="324"/>
      <c r="N5" s="324"/>
      <c r="O5" s="239" t="s">
        <v>11</v>
      </c>
      <c r="P5" s="240"/>
      <c r="Q5" s="241"/>
    </row>
    <row r="6" spans="1:17" ht="23.65" thickBot="1" x14ac:dyDescent="0.75">
      <c r="A6" s="325" t="s">
        <v>45</v>
      </c>
      <c r="B6" s="326"/>
      <c r="C6" s="326"/>
      <c r="D6" s="326"/>
      <c r="E6" s="326"/>
      <c r="F6" s="327"/>
      <c r="G6" s="328" t="s">
        <v>46</v>
      </c>
      <c r="H6" s="326"/>
      <c r="I6" s="326"/>
      <c r="J6" s="326"/>
      <c r="K6" s="326"/>
      <c r="L6" s="326"/>
      <c r="M6" s="326"/>
      <c r="N6" s="329"/>
      <c r="O6" s="242"/>
      <c r="P6" s="243"/>
      <c r="Q6" s="244"/>
    </row>
    <row r="7" spans="1:17" ht="23.65" thickBot="1" x14ac:dyDescent="0.75">
      <c r="A7" s="282" t="s">
        <v>47</v>
      </c>
      <c r="B7" s="283"/>
      <c r="C7" s="283"/>
      <c r="D7" s="283"/>
      <c r="E7" s="283"/>
      <c r="F7" s="284"/>
      <c r="G7" s="313">
        <v>78.349999999999994</v>
      </c>
      <c r="H7" s="314"/>
      <c r="I7" s="314">
        <v>78.349999999999994</v>
      </c>
      <c r="J7" s="314"/>
      <c r="K7" s="314">
        <v>78.349999999999994</v>
      </c>
      <c r="L7" s="314"/>
      <c r="M7" s="314">
        <v>78.349999999999994</v>
      </c>
      <c r="N7" s="315"/>
      <c r="O7" s="250">
        <v>1</v>
      </c>
      <c r="P7" s="251"/>
      <c r="Q7" s="11" t="s">
        <v>48</v>
      </c>
    </row>
    <row r="8" spans="1:17" ht="23.65" thickBot="1" x14ac:dyDescent="0.75">
      <c r="A8" s="316" t="s">
        <v>49</v>
      </c>
      <c r="B8" s="317"/>
      <c r="C8" s="317"/>
      <c r="D8" s="317"/>
      <c r="E8" s="317"/>
      <c r="F8" s="318"/>
      <c r="G8" s="311">
        <v>79.05</v>
      </c>
      <c r="H8" s="312"/>
      <c r="I8" s="312">
        <v>78.900000000000006</v>
      </c>
      <c r="J8" s="312"/>
      <c r="K8" s="312">
        <v>78.95</v>
      </c>
      <c r="L8" s="312"/>
      <c r="M8" s="312">
        <v>79.010000000000005</v>
      </c>
      <c r="N8" s="319"/>
      <c r="O8" s="252">
        <v>1</v>
      </c>
      <c r="P8" s="145"/>
      <c r="Q8" s="12" t="s">
        <v>48</v>
      </c>
    </row>
    <row r="9" spans="1:17" ht="23.25" customHeight="1" x14ac:dyDescent="0.45">
      <c r="A9" s="298" t="s">
        <v>50</v>
      </c>
      <c r="B9" s="299"/>
      <c r="C9" s="299"/>
      <c r="D9" s="299"/>
      <c r="E9" s="299"/>
      <c r="F9" s="300"/>
      <c r="G9" s="296">
        <v>47.9</v>
      </c>
      <c r="H9" s="297"/>
      <c r="I9" s="297">
        <v>47.95</v>
      </c>
      <c r="J9" s="297"/>
      <c r="K9" s="297">
        <v>47.9</v>
      </c>
      <c r="L9" s="297"/>
      <c r="M9" s="297">
        <v>47.95</v>
      </c>
      <c r="N9" s="330"/>
      <c r="O9" s="252">
        <v>1</v>
      </c>
      <c r="P9" s="145"/>
      <c r="Q9" s="249" t="s">
        <v>48</v>
      </c>
    </row>
    <row r="10" spans="1:17" ht="23.65" thickBot="1" x14ac:dyDescent="0.5">
      <c r="A10" s="331"/>
      <c r="B10" s="332"/>
      <c r="C10" s="332"/>
      <c r="D10" s="332"/>
      <c r="E10" s="332"/>
      <c r="F10" s="333"/>
      <c r="G10" s="334">
        <v>48</v>
      </c>
      <c r="H10" s="335"/>
      <c r="I10" s="336"/>
      <c r="J10" s="336"/>
      <c r="K10" s="336"/>
      <c r="L10" s="336"/>
      <c r="M10" s="336"/>
      <c r="N10" s="337"/>
      <c r="O10" s="252"/>
      <c r="P10" s="145"/>
      <c r="Q10" s="249"/>
    </row>
    <row r="11" spans="1:17" ht="23.65" thickBot="1" x14ac:dyDescent="0.75">
      <c r="A11" s="316" t="s">
        <v>51</v>
      </c>
      <c r="B11" s="317"/>
      <c r="C11" s="317"/>
      <c r="D11" s="317"/>
      <c r="E11" s="317"/>
      <c r="F11" s="318"/>
      <c r="G11" s="311">
        <v>43.99</v>
      </c>
      <c r="H11" s="312"/>
      <c r="I11" s="312">
        <v>43.99</v>
      </c>
      <c r="J11" s="312"/>
      <c r="K11" s="311">
        <v>43.99</v>
      </c>
      <c r="L11" s="312"/>
      <c r="M11" s="311">
        <v>43.99</v>
      </c>
      <c r="N11" s="312"/>
      <c r="O11" s="252">
        <v>1</v>
      </c>
      <c r="P11" s="145"/>
      <c r="Q11" s="12" t="s">
        <v>48</v>
      </c>
    </row>
    <row r="12" spans="1:17" ht="23.65" thickBot="1" x14ac:dyDescent="0.75">
      <c r="A12" s="282" t="s">
        <v>52</v>
      </c>
      <c r="B12" s="283"/>
      <c r="C12" s="283"/>
      <c r="D12" s="283"/>
      <c r="E12" s="283"/>
      <c r="F12" s="284"/>
      <c r="G12" s="313">
        <v>0.26</v>
      </c>
      <c r="H12" s="314"/>
      <c r="I12" s="314"/>
      <c r="J12" s="314"/>
      <c r="K12" s="314">
        <v>1.8</v>
      </c>
      <c r="L12" s="314"/>
      <c r="M12" s="314"/>
      <c r="N12" s="315"/>
      <c r="O12" s="252">
        <v>2</v>
      </c>
      <c r="P12" s="145"/>
      <c r="Q12" s="12" t="s">
        <v>53</v>
      </c>
    </row>
    <row r="13" spans="1:17" ht="23.65" thickBot="1" x14ac:dyDescent="0.75">
      <c r="A13" s="316" t="s">
        <v>54</v>
      </c>
      <c r="B13" s="317"/>
      <c r="C13" s="317"/>
      <c r="D13" s="317"/>
      <c r="E13" s="317"/>
      <c r="F13" s="318"/>
      <c r="G13" s="311">
        <v>78.89</v>
      </c>
      <c r="H13" s="312"/>
      <c r="I13" s="312">
        <v>79.02</v>
      </c>
      <c r="J13" s="312"/>
      <c r="K13" s="312">
        <v>79.040000000000006</v>
      </c>
      <c r="L13" s="312"/>
      <c r="M13" s="312">
        <v>78.989999999999995</v>
      </c>
      <c r="N13" s="319"/>
      <c r="O13" s="252">
        <v>1</v>
      </c>
      <c r="P13" s="145"/>
      <c r="Q13" s="12" t="s">
        <v>48</v>
      </c>
    </row>
    <row r="14" spans="1:17" ht="23.65" thickBot="1" x14ac:dyDescent="0.75">
      <c r="A14" s="282" t="s">
        <v>55</v>
      </c>
      <c r="B14" s="283"/>
      <c r="C14" s="283"/>
      <c r="D14" s="283"/>
      <c r="E14" s="283"/>
      <c r="F14" s="284"/>
      <c r="G14" s="293">
        <v>82.01</v>
      </c>
      <c r="H14" s="304"/>
      <c r="I14" s="304"/>
      <c r="J14" s="304"/>
      <c r="K14" s="304"/>
      <c r="L14" s="304"/>
      <c r="M14" s="304"/>
      <c r="N14" s="294"/>
      <c r="O14" s="252">
        <v>1</v>
      </c>
      <c r="P14" s="145"/>
      <c r="Q14" s="12" t="s">
        <v>48</v>
      </c>
    </row>
    <row r="15" spans="1:17" ht="23.25" x14ac:dyDescent="0.45">
      <c r="A15" s="305" t="s">
        <v>56</v>
      </c>
      <c r="B15" s="306"/>
      <c r="C15" s="306"/>
      <c r="D15" s="306"/>
      <c r="E15" s="306"/>
      <c r="F15" s="307"/>
      <c r="G15" s="308">
        <v>3</v>
      </c>
      <c r="H15" s="309"/>
      <c r="I15" s="308">
        <v>3</v>
      </c>
      <c r="J15" s="309"/>
      <c r="K15" s="309">
        <v>2.99</v>
      </c>
      <c r="L15" s="309"/>
      <c r="M15" s="51">
        <v>3</v>
      </c>
      <c r="N15" s="51">
        <v>3</v>
      </c>
      <c r="O15" s="255">
        <v>1</v>
      </c>
      <c r="P15" s="85"/>
      <c r="Q15" s="47" t="s">
        <v>48</v>
      </c>
    </row>
    <row r="16" spans="1:17" ht="23.65" thickBot="1" x14ac:dyDescent="0.5">
      <c r="A16" s="301"/>
      <c r="B16" s="302"/>
      <c r="C16" s="302"/>
      <c r="D16" s="302"/>
      <c r="E16" s="302"/>
      <c r="F16" s="303"/>
      <c r="G16" s="308">
        <v>3</v>
      </c>
      <c r="H16" s="309"/>
      <c r="I16" s="308">
        <v>3</v>
      </c>
      <c r="J16" s="309"/>
      <c r="K16" s="310">
        <v>2.99</v>
      </c>
      <c r="L16" s="310"/>
      <c r="M16" s="52">
        <v>3</v>
      </c>
      <c r="N16" s="52">
        <v>3</v>
      </c>
      <c r="O16" s="255"/>
      <c r="P16" s="85"/>
      <c r="Q16" s="47"/>
    </row>
    <row r="17" spans="1:18" ht="23.65" thickBot="1" x14ac:dyDescent="0.5">
      <c r="A17" s="298" t="s">
        <v>57</v>
      </c>
      <c r="B17" s="299"/>
      <c r="C17" s="299"/>
      <c r="D17" s="299"/>
      <c r="E17" s="299"/>
      <c r="F17" s="300"/>
      <c r="G17" s="296">
        <v>1.55</v>
      </c>
      <c r="H17" s="297"/>
      <c r="I17" s="296">
        <v>1.55</v>
      </c>
      <c r="J17" s="297"/>
      <c r="K17" s="296">
        <v>1.5</v>
      </c>
      <c r="L17" s="297"/>
      <c r="M17" s="296">
        <v>1.5</v>
      </c>
      <c r="N17" s="297"/>
      <c r="O17" s="252">
        <v>1</v>
      </c>
      <c r="P17" s="145"/>
      <c r="Q17" s="249" t="s">
        <v>48</v>
      </c>
    </row>
    <row r="18" spans="1:18" ht="23.65" thickBot="1" x14ac:dyDescent="0.5">
      <c r="A18" s="301"/>
      <c r="B18" s="302"/>
      <c r="C18" s="302"/>
      <c r="D18" s="302"/>
      <c r="E18" s="302"/>
      <c r="F18" s="303"/>
      <c r="G18" s="296">
        <v>1.55</v>
      </c>
      <c r="H18" s="297"/>
      <c r="I18" s="296">
        <v>1.55</v>
      </c>
      <c r="J18" s="297"/>
      <c r="K18" s="296">
        <v>1.5</v>
      </c>
      <c r="L18" s="297"/>
      <c r="M18" s="296">
        <v>1.5</v>
      </c>
      <c r="N18" s="297"/>
      <c r="O18" s="252"/>
      <c r="P18" s="145"/>
      <c r="Q18" s="249"/>
    </row>
    <row r="19" spans="1:18" ht="23.65" thickBot="1" x14ac:dyDescent="0.75">
      <c r="A19" s="282" t="s">
        <v>58</v>
      </c>
      <c r="B19" s="283"/>
      <c r="C19" s="283"/>
      <c r="D19" s="283"/>
      <c r="E19" s="283"/>
      <c r="F19" s="284"/>
      <c r="G19" s="291">
        <v>48</v>
      </c>
      <c r="H19" s="292"/>
      <c r="I19" s="292"/>
      <c r="J19" s="293"/>
      <c r="K19" s="294">
        <v>48</v>
      </c>
      <c r="L19" s="292"/>
      <c r="M19" s="292"/>
      <c r="N19" s="295"/>
      <c r="O19" s="252">
        <v>1</v>
      </c>
      <c r="P19" s="145"/>
      <c r="Q19" s="12" t="s">
        <v>48</v>
      </c>
    </row>
    <row r="20" spans="1:18" ht="23.65" thickBot="1" x14ac:dyDescent="0.75">
      <c r="A20" s="282" t="s">
        <v>59</v>
      </c>
      <c r="B20" s="283"/>
      <c r="C20" s="283"/>
      <c r="D20" s="283"/>
      <c r="E20" s="283"/>
      <c r="F20" s="284"/>
      <c r="G20" s="291">
        <v>5.97</v>
      </c>
      <c r="H20" s="292"/>
      <c r="I20" s="292"/>
      <c r="J20" s="292"/>
      <c r="K20" s="294">
        <v>6.46</v>
      </c>
      <c r="L20" s="292"/>
      <c r="M20" s="292"/>
      <c r="N20" s="295"/>
      <c r="O20" s="252">
        <v>1</v>
      </c>
      <c r="P20" s="145"/>
      <c r="Q20" s="12" t="s">
        <v>48</v>
      </c>
    </row>
    <row r="21" spans="1:18" ht="23.65" thickBot="1" x14ac:dyDescent="0.75">
      <c r="A21" s="282" t="s">
        <v>60</v>
      </c>
      <c r="B21" s="283"/>
      <c r="C21" s="283"/>
      <c r="D21" s="283"/>
      <c r="E21" s="283"/>
      <c r="F21" s="284"/>
      <c r="G21" s="291">
        <v>30.09</v>
      </c>
      <c r="H21" s="292"/>
      <c r="I21" s="292"/>
      <c r="J21" s="293"/>
      <c r="K21" s="294">
        <v>24.14</v>
      </c>
      <c r="L21" s="292"/>
      <c r="M21" s="292"/>
      <c r="N21" s="295"/>
      <c r="O21" s="253">
        <v>1</v>
      </c>
      <c r="P21" s="254"/>
      <c r="Q21" s="13" t="s">
        <v>48</v>
      </c>
    </row>
    <row r="22" spans="1:18" x14ac:dyDescent="0.45">
      <c r="A22" s="285" t="s">
        <v>61</v>
      </c>
      <c r="B22" s="286"/>
      <c r="C22" s="286"/>
      <c r="D22" s="286"/>
      <c r="E22" s="286"/>
      <c r="F22" s="286"/>
      <c r="G22" s="286"/>
      <c r="H22" s="286"/>
      <c r="I22" s="286"/>
      <c r="J22" s="286"/>
      <c r="K22" s="286"/>
      <c r="L22" s="286"/>
      <c r="M22" s="286"/>
      <c r="N22" s="287"/>
      <c r="O22" s="256"/>
      <c r="P22" s="257"/>
      <c r="Q22" s="258"/>
    </row>
    <row r="23" spans="1:18" ht="34.5" customHeight="1" thickBot="1" x14ac:dyDescent="0.5">
      <c r="A23" s="288"/>
      <c r="B23" s="289"/>
      <c r="C23" s="289"/>
      <c r="D23" s="289"/>
      <c r="E23" s="289"/>
      <c r="F23" s="289"/>
      <c r="G23" s="289"/>
      <c r="H23" s="289"/>
      <c r="I23" s="289"/>
      <c r="J23" s="289"/>
      <c r="K23" s="289"/>
      <c r="L23" s="289"/>
      <c r="M23" s="289"/>
      <c r="N23" s="290"/>
      <c r="O23" s="259"/>
      <c r="P23" s="260"/>
      <c r="Q23" s="261"/>
    </row>
    <row r="24" spans="1:18" ht="21" x14ac:dyDescent="0.65">
      <c r="A24" s="275">
        <f>(((PI()*(G13)^2)/4)*(G14)+((PI()*(I13)^2)/4)*(G14)+((PI()*(K13)^2)/4)*(G14)+((PI()*(M13)^2)/4)*(G14))/1000</f>
        <v>1607.3341094410339</v>
      </c>
      <c r="B24" s="276"/>
      <c r="C24" s="276"/>
      <c r="D24" s="276"/>
      <c r="E24" s="276"/>
      <c r="F24" s="276"/>
      <c r="G24" s="276"/>
      <c r="H24" s="276"/>
      <c r="I24" s="276"/>
      <c r="J24" s="276"/>
      <c r="K24" s="276"/>
      <c r="L24" s="276"/>
      <c r="M24" s="276"/>
      <c r="N24" s="276"/>
      <c r="O24" s="14" t="s">
        <v>62</v>
      </c>
      <c r="P24" s="9">
        <v>1.5</v>
      </c>
      <c r="Q24" s="15" t="s">
        <v>53</v>
      </c>
      <c r="R24" s="38" t="s">
        <v>229</v>
      </c>
    </row>
    <row r="25" spans="1:18" ht="21.4" thickBot="1" x14ac:dyDescent="0.7">
      <c r="A25" s="277"/>
      <c r="B25" s="278"/>
      <c r="C25" s="278"/>
      <c r="D25" s="278"/>
      <c r="E25" s="278"/>
      <c r="F25" s="278"/>
      <c r="G25" s="278"/>
      <c r="H25" s="278"/>
      <c r="I25" s="278"/>
      <c r="J25" s="278"/>
      <c r="K25" s="278"/>
      <c r="L25" s="278"/>
      <c r="M25" s="278"/>
      <c r="N25" s="278"/>
      <c r="O25" s="16" t="s">
        <v>63</v>
      </c>
      <c r="P25" s="10">
        <v>1</v>
      </c>
      <c r="Q25" s="13" t="s">
        <v>48</v>
      </c>
    </row>
    <row r="26" spans="1:18" x14ac:dyDescent="0.45">
      <c r="A26" s="279" t="s">
        <v>169</v>
      </c>
      <c r="B26" s="280"/>
      <c r="C26" s="280"/>
      <c r="D26" s="280"/>
      <c r="E26" s="280"/>
      <c r="F26" s="280"/>
      <c r="G26" s="280"/>
      <c r="H26" s="280"/>
      <c r="I26" s="280"/>
      <c r="J26" s="280"/>
      <c r="K26" s="280"/>
      <c r="L26" s="280"/>
      <c r="M26" s="280"/>
      <c r="N26" s="281"/>
      <c r="O26" s="256"/>
      <c r="P26" s="257"/>
      <c r="Q26" s="258"/>
    </row>
    <row r="27" spans="1:18" ht="33" customHeight="1" thickBot="1" x14ac:dyDescent="0.5">
      <c r="A27" s="272"/>
      <c r="B27" s="273"/>
      <c r="C27" s="273"/>
      <c r="D27" s="273"/>
      <c r="E27" s="273"/>
      <c r="F27" s="273"/>
      <c r="G27" s="273"/>
      <c r="H27" s="273"/>
      <c r="I27" s="273"/>
      <c r="J27" s="273"/>
      <c r="K27" s="273"/>
      <c r="L27" s="273"/>
      <c r="M27" s="273"/>
      <c r="N27" s="274"/>
      <c r="O27" s="259"/>
      <c r="P27" s="260"/>
      <c r="Q27" s="261"/>
    </row>
    <row r="28" spans="1:18" ht="14.45" customHeight="1" x14ac:dyDescent="0.45">
      <c r="A28" s="340" t="s">
        <v>173</v>
      </c>
      <c r="B28" s="340"/>
      <c r="C28" s="340"/>
      <c r="D28" s="340"/>
      <c r="E28" s="340"/>
      <c r="F28" s="340"/>
      <c r="G28" s="340"/>
      <c r="H28" s="340" t="s">
        <v>171</v>
      </c>
      <c r="I28" s="340"/>
      <c r="J28" s="340"/>
      <c r="K28" s="340"/>
      <c r="L28" s="340"/>
      <c r="M28" s="340"/>
      <c r="N28" s="340"/>
      <c r="O28" s="245" t="s">
        <v>64</v>
      </c>
      <c r="P28" s="247">
        <v>2</v>
      </c>
      <c r="Q28" s="248" t="s">
        <v>53</v>
      </c>
    </row>
    <row r="29" spans="1:18" ht="19.5" customHeight="1" x14ac:dyDescent="0.45">
      <c r="A29" s="340"/>
      <c r="B29" s="340"/>
      <c r="C29" s="340"/>
      <c r="D29" s="340"/>
      <c r="E29" s="340"/>
      <c r="F29" s="340"/>
      <c r="G29" s="340"/>
      <c r="H29" s="340"/>
      <c r="I29" s="340"/>
      <c r="J29" s="340"/>
      <c r="K29" s="340"/>
      <c r="L29" s="340"/>
      <c r="M29" s="340"/>
      <c r="N29" s="340"/>
      <c r="O29" s="246"/>
      <c r="P29" s="145"/>
      <c r="Q29" s="249"/>
    </row>
    <row r="30" spans="1:18" ht="18" customHeight="1" x14ac:dyDescent="0.55000000000000004">
      <c r="A30" s="340" t="s">
        <v>172</v>
      </c>
      <c r="B30" s="341"/>
      <c r="C30" s="341"/>
      <c r="D30" s="341"/>
      <c r="E30" s="341"/>
      <c r="F30" s="341"/>
      <c r="G30" s="341"/>
      <c r="H30" s="340" t="s">
        <v>171</v>
      </c>
      <c r="I30" s="340"/>
      <c r="J30" s="340"/>
      <c r="K30" s="340"/>
      <c r="L30" s="340"/>
      <c r="M30" s="340"/>
      <c r="N30" s="340"/>
      <c r="O30" s="57" t="s">
        <v>65</v>
      </c>
      <c r="P30" s="5">
        <v>1</v>
      </c>
      <c r="Q30" s="12" t="s">
        <v>48</v>
      </c>
    </row>
    <row r="31" spans="1:18" ht="18.600000000000001" customHeight="1" thickBot="1" x14ac:dyDescent="0.6">
      <c r="A31" s="341"/>
      <c r="B31" s="341"/>
      <c r="C31" s="341"/>
      <c r="D31" s="341"/>
      <c r="E31" s="341"/>
      <c r="F31" s="341"/>
      <c r="G31" s="341"/>
      <c r="H31" s="340"/>
      <c r="I31" s="340"/>
      <c r="J31" s="340"/>
      <c r="K31" s="340"/>
      <c r="L31" s="340"/>
      <c r="M31" s="340"/>
      <c r="N31" s="340"/>
      <c r="O31" s="58" t="s">
        <v>66</v>
      </c>
      <c r="P31" s="10">
        <v>1</v>
      </c>
      <c r="Q31" s="13" t="s">
        <v>48</v>
      </c>
    </row>
    <row r="32" spans="1:18" x14ac:dyDescent="0.45">
      <c r="A32" s="272" t="s">
        <v>67</v>
      </c>
      <c r="B32" s="273"/>
      <c r="C32" s="273"/>
      <c r="D32" s="273"/>
      <c r="E32" s="273"/>
      <c r="F32" s="273"/>
      <c r="G32" s="273"/>
      <c r="H32" s="273"/>
      <c r="I32" s="273"/>
      <c r="J32" s="273"/>
      <c r="K32" s="273"/>
      <c r="L32" s="273"/>
      <c r="M32" s="273"/>
      <c r="N32" s="274"/>
      <c r="O32" s="262"/>
      <c r="P32" s="263"/>
      <c r="Q32" s="264"/>
    </row>
    <row r="33" spans="1:17" ht="36" customHeight="1" thickBot="1" x14ac:dyDescent="0.5">
      <c r="A33" s="272"/>
      <c r="B33" s="273"/>
      <c r="C33" s="273"/>
      <c r="D33" s="273"/>
      <c r="E33" s="273"/>
      <c r="F33" s="273"/>
      <c r="G33" s="273"/>
      <c r="H33" s="273"/>
      <c r="I33" s="273"/>
      <c r="J33" s="273"/>
      <c r="K33" s="273"/>
      <c r="L33" s="273"/>
      <c r="M33" s="273"/>
      <c r="N33" s="274"/>
      <c r="O33" s="265"/>
      <c r="P33" s="266"/>
      <c r="Q33" s="267"/>
    </row>
    <row r="34" spans="1:17" ht="14.45" customHeight="1" x14ac:dyDescent="0.45">
      <c r="A34" s="339" t="s">
        <v>179</v>
      </c>
      <c r="B34" s="339"/>
      <c r="C34" s="339"/>
      <c r="D34" s="339"/>
      <c r="E34" s="339"/>
      <c r="F34" s="339"/>
      <c r="G34" s="339"/>
      <c r="H34" s="339"/>
      <c r="I34" s="339"/>
      <c r="J34" s="339"/>
      <c r="K34" s="339"/>
      <c r="L34" s="339"/>
      <c r="M34" s="339"/>
      <c r="N34" s="339"/>
      <c r="O34" s="270">
        <v>5</v>
      </c>
      <c r="P34" s="247"/>
      <c r="Q34" s="248" t="s">
        <v>68</v>
      </c>
    </row>
    <row r="35" spans="1:17" ht="14.45" customHeight="1" x14ac:dyDescent="0.45">
      <c r="A35" s="339" t="s">
        <v>180</v>
      </c>
      <c r="B35" s="339"/>
      <c r="C35" s="339"/>
      <c r="D35" s="339"/>
      <c r="E35" s="339"/>
      <c r="F35" s="339"/>
      <c r="G35" s="339"/>
      <c r="H35" s="339"/>
      <c r="I35" s="339"/>
      <c r="J35" s="339"/>
      <c r="K35" s="339"/>
      <c r="L35" s="339"/>
      <c r="M35" s="339"/>
      <c r="N35" s="339"/>
      <c r="O35" s="85"/>
      <c r="P35" s="145"/>
      <c r="Q35" s="249"/>
    </row>
    <row r="36" spans="1:17" ht="14.45" customHeight="1" x14ac:dyDescent="0.45">
      <c r="A36" s="338" t="s">
        <v>181</v>
      </c>
      <c r="B36" s="338"/>
      <c r="C36" s="338"/>
      <c r="D36" s="338"/>
      <c r="E36" s="338"/>
      <c r="F36" s="338"/>
      <c r="G36" s="338"/>
      <c r="H36" s="338"/>
      <c r="I36" s="338"/>
      <c r="J36" s="338"/>
      <c r="K36" s="338"/>
      <c r="L36" s="338"/>
      <c r="M36" s="338"/>
      <c r="N36" s="338"/>
      <c r="O36" s="85"/>
      <c r="P36" s="145"/>
      <c r="Q36" s="249"/>
    </row>
    <row r="37" spans="1:17" ht="14.45" customHeight="1" x14ac:dyDescent="0.45">
      <c r="A37" s="338" t="s">
        <v>182</v>
      </c>
      <c r="B37" s="338"/>
      <c r="C37" s="338"/>
      <c r="D37" s="338"/>
      <c r="E37" s="338"/>
      <c r="F37" s="338"/>
      <c r="G37" s="338"/>
      <c r="H37" s="338"/>
      <c r="I37" s="338"/>
      <c r="J37" s="338"/>
      <c r="K37" s="338"/>
      <c r="L37" s="338"/>
      <c r="M37" s="338"/>
      <c r="N37" s="338"/>
      <c r="O37" s="271"/>
      <c r="P37" s="254"/>
      <c r="Q37" s="268"/>
    </row>
    <row r="38" spans="1:17" ht="15" customHeight="1" thickBot="1" x14ac:dyDescent="0.5">
      <c r="A38" s="338" t="s">
        <v>183</v>
      </c>
      <c r="B38" s="338"/>
      <c r="C38" s="338"/>
      <c r="D38" s="338"/>
      <c r="E38" s="338"/>
      <c r="F38" s="338"/>
      <c r="G38" s="338"/>
      <c r="H38" s="338"/>
      <c r="I38" s="338"/>
      <c r="J38" s="338"/>
      <c r="K38" s="338"/>
      <c r="L38" s="338"/>
      <c r="M38" s="338"/>
      <c r="N38" s="338"/>
      <c r="O38" s="87"/>
      <c r="P38" s="186"/>
      <c r="Q38" s="269"/>
    </row>
    <row r="39" spans="1:17" ht="18.399999999999999" thickBot="1" x14ac:dyDescent="0.6">
      <c r="O39" s="6" t="s">
        <v>19</v>
      </c>
      <c r="P39" s="7">
        <f>O34+P31+P30+P28+P25+P24+SUM(O7:P21)</f>
        <v>24.5</v>
      </c>
      <c r="Q39" s="8" t="s">
        <v>69</v>
      </c>
    </row>
  </sheetData>
  <mergeCells count="101">
    <mergeCell ref="A36:N36"/>
    <mergeCell ref="A38:N38"/>
    <mergeCell ref="A37:N37"/>
    <mergeCell ref="A34:N34"/>
    <mergeCell ref="A35:N35"/>
    <mergeCell ref="A28:G29"/>
    <mergeCell ref="A30:G31"/>
    <mergeCell ref="H28:N29"/>
    <mergeCell ref="H30:N31"/>
    <mergeCell ref="A1:N3"/>
    <mergeCell ref="A4:N4"/>
    <mergeCell ref="A5:N5"/>
    <mergeCell ref="A6:F6"/>
    <mergeCell ref="G6:N6"/>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G11:H11"/>
    <mergeCell ref="I11:J11"/>
    <mergeCell ref="K11:L11"/>
    <mergeCell ref="M11:N11"/>
    <mergeCell ref="A12:F12"/>
    <mergeCell ref="G12:J12"/>
    <mergeCell ref="K12:N12"/>
    <mergeCell ref="A11:F11"/>
    <mergeCell ref="A13:F13"/>
    <mergeCell ref="G13:H13"/>
    <mergeCell ref="I13:J13"/>
    <mergeCell ref="K13:L13"/>
    <mergeCell ref="M13:N13"/>
    <mergeCell ref="A17:F18"/>
    <mergeCell ref="G17:H17"/>
    <mergeCell ref="I17:J17"/>
    <mergeCell ref="K17:L17"/>
    <mergeCell ref="M17:N17"/>
    <mergeCell ref="G19:J19"/>
    <mergeCell ref="K19:N19"/>
    <mergeCell ref="A14:F14"/>
    <mergeCell ref="G14:N14"/>
    <mergeCell ref="A15:F16"/>
    <mergeCell ref="G15:H15"/>
    <mergeCell ref="I15:J15"/>
    <mergeCell ref="K15:L15"/>
    <mergeCell ref="K16:L16"/>
    <mergeCell ref="I16:J16"/>
    <mergeCell ref="G16:H16"/>
    <mergeCell ref="O32:Q33"/>
    <mergeCell ref="Q34:Q38"/>
    <mergeCell ref="O34:P38"/>
    <mergeCell ref="A32:N33"/>
    <mergeCell ref="A24:N25"/>
    <mergeCell ref="A26:N27"/>
    <mergeCell ref="O9:P10"/>
    <mergeCell ref="O11:P11"/>
    <mergeCell ref="O12:P12"/>
    <mergeCell ref="A20:F20"/>
    <mergeCell ref="A21:F21"/>
    <mergeCell ref="A22:N23"/>
    <mergeCell ref="G20:J20"/>
    <mergeCell ref="G21:J21"/>
    <mergeCell ref="K20:N20"/>
    <mergeCell ref="K21:N21"/>
    <mergeCell ref="Q9:Q10"/>
    <mergeCell ref="Q17:Q18"/>
    <mergeCell ref="O22:Q23"/>
    <mergeCell ref="M18:N18"/>
    <mergeCell ref="K18:L18"/>
    <mergeCell ref="I18:J18"/>
    <mergeCell ref="G18:H18"/>
    <mergeCell ref="A19:F19"/>
    <mergeCell ref="O1:Q2"/>
    <mergeCell ref="O3:Q4"/>
    <mergeCell ref="O5:Q6"/>
    <mergeCell ref="O28:O29"/>
    <mergeCell ref="P28:P29"/>
    <mergeCell ref="Q28:Q29"/>
    <mergeCell ref="O7:P7"/>
    <mergeCell ref="O8:P8"/>
    <mergeCell ref="O13:P13"/>
    <mergeCell ref="O14:P14"/>
    <mergeCell ref="O17:P18"/>
    <mergeCell ref="O19:P19"/>
    <mergeCell ref="O20:P20"/>
    <mergeCell ref="O21:P21"/>
    <mergeCell ref="O15:P15"/>
    <mergeCell ref="O16:P16"/>
    <mergeCell ref="O26:Q2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zoomScale="91" zoomScaleNormal="91" workbookViewId="0">
      <selection activeCell="O18" sqref="O18"/>
    </sheetView>
  </sheetViews>
  <sheetFormatPr defaultRowHeight="14.25" x14ac:dyDescent="0.45"/>
  <cols>
    <col min="6" max="6" width="10" customWidth="1"/>
    <col min="7" max="7" width="10.53125" customWidth="1"/>
  </cols>
  <sheetData>
    <row r="1" spans="1:17" x14ac:dyDescent="0.45">
      <c r="A1" s="190" t="s">
        <v>70</v>
      </c>
      <c r="B1" s="191"/>
      <c r="C1" s="191"/>
      <c r="D1" s="191"/>
      <c r="E1" s="191"/>
      <c r="F1" s="191"/>
      <c r="G1" s="191"/>
      <c r="H1" s="191"/>
      <c r="I1" s="191"/>
      <c r="J1" s="191"/>
      <c r="K1" s="191"/>
      <c r="L1" s="191"/>
      <c r="M1" s="191"/>
      <c r="N1" s="192"/>
    </row>
    <row r="2" spans="1:17" x14ac:dyDescent="0.45">
      <c r="A2" s="193"/>
      <c r="B2" s="127"/>
      <c r="C2" s="127"/>
      <c r="D2" s="127"/>
      <c r="E2" s="127"/>
      <c r="F2" s="127"/>
      <c r="G2" s="127"/>
      <c r="H2" s="127"/>
      <c r="I2" s="127"/>
      <c r="J2" s="127"/>
      <c r="K2" s="127"/>
      <c r="L2" s="127"/>
      <c r="M2" s="127"/>
      <c r="N2" s="194"/>
    </row>
    <row r="3" spans="1:17" ht="14.65" thickBot="1" x14ac:dyDescent="0.5">
      <c r="A3" s="195"/>
      <c r="B3" s="196"/>
      <c r="C3" s="196"/>
      <c r="D3" s="196"/>
      <c r="E3" s="196"/>
      <c r="F3" s="196"/>
      <c r="G3" s="196"/>
      <c r="H3" s="196"/>
      <c r="I3" s="196"/>
      <c r="J3" s="196"/>
      <c r="K3" s="196"/>
      <c r="L3" s="196"/>
      <c r="M3" s="196"/>
      <c r="N3" s="197"/>
    </row>
    <row r="4" spans="1:17" ht="23.25" x14ac:dyDescent="0.45">
      <c r="A4" s="320" t="s">
        <v>1</v>
      </c>
      <c r="B4" s="321"/>
      <c r="C4" s="321"/>
      <c r="D4" s="321"/>
      <c r="E4" s="321"/>
      <c r="F4" s="321"/>
      <c r="G4" s="321"/>
      <c r="H4" s="321"/>
      <c r="I4" s="321"/>
      <c r="J4" s="321"/>
      <c r="K4" s="321"/>
      <c r="L4" s="321"/>
      <c r="M4" s="321"/>
      <c r="N4" s="322"/>
    </row>
    <row r="5" spans="1:17" ht="23.25" x14ac:dyDescent="0.45">
      <c r="A5" s="357" t="s">
        <v>2</v>
      </c>
      <c r="B5" s="358"/>
      <c r="C5" s="358"/>
      <c r="D5" s="358"/>
      <c r="E5" s="358"/>
      <c r="F5" s="358"/>
      <c r="G5" s="358"/>
      <c r="H5" s="358"/>
      <c r="I5" s="358"/>
      <c r="J5" s="358"/>
      <c r="K5" s="358"/>
      <c r="L5" s="358"/>
      <c r="M5" s="358"/>
      <c r="N5" s="358"/>
      <c r="O5" s="372" t="s">
        <v>11</v>
      </c>
      <c r="P5" s="373"/>
    </row>
    <row r="6" spans="1:17" x14ac:dyDescent="0.45">
      <c r="A6" s="365" t="s">
        <v>71</v>
      </c>
      <c r="B6" s="366"/>
      <c r="C6" s="366"/>
      <c r="D6" s="366"/>
      <c r="E6" s="366"/>
      <c r="F6" s="366"/>
      <c r="G6" s="366"/>
      <c r="H6" s="366"/>
      <c r="I6" s="366"/>
      <c r="J6" s="366"/>
      <c r="K6" s="366"/>
      <c r="L6" s="366"/>
      <c r="M6" s="366"/>
      <c r="N6" s="367"/>
      <c r="O6" s="374"/>
      <c r="P6" s="375"/>
    </row>
    <row r="7" spans="1:17" ht="14.25" customHeight="1" x14ac:dyDescent="0.45">
      <c r="A7" s="359" t="s">
        <v>72</v>
      </c>
      <c r="B7" s="360"/>
      <c r="C7" s="360"/>
      <c r="D7" s="360"/>
      <c r="E7" s="361"/>
      <c r="F7" s="368" t="s">
        <v>73</v>
      </c>
      <c r="G7" s="368"/>
      <c r="H7" s="40" t="s">
        <v>74</v>
      </c>
      <c r="I7" s="53">
        <v>-146.5</v>
      </c>
      <c r="J7" s="40" t="s">
        <v>75</v>
      </c>
      <c r="K7" s="53">
        <v>182.3</v>
      </c>
      <c r="L7" s="40" t="s">
        <v>76</v>
      </c>
      <c r="M7" s="55">
        <v>310.94</v>
      </c>
      <c r="N7" s="370"/>
      <c r="O7" s="42">
        <v>1.5</v>
      </c>
      <c r="P7" s="43" t="s">
        <v>77</v>
      </c>
    </row>
    <row r="8" spans="1:17" ht="14.75" customHeight="1" x14ac:dyDescent="0.45">
      <c r="A8" s="362"/>
      <c r="B8" s="363"/>
      <c r="C8" s="363"/>
      <c r="D8" s="363"/>
      <c r="E8" s="364"/>
      <c r="F8" s="369" t="s">
        <v>78</v>
      </c>
      <c r="G8" s="369"/>
      <c r="H8" s="41" t="s">
        <v>74</v>
      </c>
      <c r="I8" s="54">
        <v>-64.7</v>
      </c>
      <c r="J8" s="41" t="s">
        <v>75</v>
      </c>
      <c r="K8" s="54">
        <v>737.25</v>
      </c>
      <c r="L8" s="41" t="s">
        <v>76</v>
      </c>
      <c r="M8" s="56">
        <v>336.1</v>
      </c>
      <c r="N8" s="371"/>
      <c r="O8" s="42">
        <v>1.5</v>
      </c>
      <c r="P8" s="43" t="s">
        <v>77</v>
      </c>
    </row>
    <row r="9" spans="1:17" x14ac:dyDescent="0.45">
      <c r="A9" s="388" t="s">
        <v>79</v>
      </c>
      <c r="B9" s="389"/>
      <c r="C9" s="389"/>
      <c r="D9" s="389"/>
      <c r="E9" s="389"/>
      <c r="F9" s="390"/>
      <c r="G9" s="390"/>
      <c r="H9" s="390"/>
      <c r="I9" s="390"/>
      <c r="J9" s="390"/>
      <c r="K9" s="390"/>
      <c r="L9" s="390"/>
      <c r="M9" s="390"/>
      <c r="N9" s="391"/>
      <c r="O9" s="382"/>
      <c r="P9" s="383"/>
    </row>
    <row r="10" spans="1:17" ht="26.25" customHeight="1" x14ac:dyDescent="0.45">
      <c r="A10" s="158" t="s">
        <v>80</v>
      </c>
      <c r="B10" s="159"/>
      <c r="C10" s="159"/>
      <c r="D10" s="159"/>
      <c r="E10" s="392"/>
      <c r="F10" s="346" t="s">
        <v>81</v>
      </c>
      <c r="G10" s="409" t="s">
        <v>188</v>
      </c>
      <c r="H10" s="409"/>
      <c r="I10" s="409"/>
      <c r="J10" s="409"/>
      <c r="K10" s="409"/>
      <c r="L10" s="409"/>
      <c r="M10" s="409"/>
      <c r="N10" s="410"/>
      <c r="O10" s="386">
        <v>1</v>
      </c>
      <c r="P10" s="384" t="s">
        <v>39</v>
      </c>
      <c r="Q10" s="38" t="s">
        <v>230</v>
      </c>
    </row>
    <row r="11" spans="1:17" ht="26.25" customHeight="1" x14ac:dyDescent="0.45">
      <c r="A11" s="149"/>
      <c r="B11" s="150"/>
      <c r="C11" s="150"/>
      <c r="D11" s="150"/>
      <c r="E11" s="393"/>
      <c r="F11" s="347"/>
      <c r="G11" s="209"/>
      <c r="H11" s="209"/>
      <c r="I11" s="209"/>
      <c r="J11" s="209"/>
      <c r="K11" s="209"/>
      <c r="L11" s="209"/>
      <c r="M11" s="209"/>
      <c r="N11" s="348"/>
      <c r="O11" s="387"/>
      <c r="P11" s="385"/>
    </row>
    <row r="12" spans="1:17" ht="21.75" customHeight="1" x14ac:dyDescent="0.45">
      <c r="A12" s="151"/>
      <c r="B12" s="152"/>
      <c r="C12" s="152"/>
      <c r="D12" s="152"/>
      <c r="E12" s="394"/>
      <c r="F12" s="25" t="s">
        <v>82</v>
      </c>
      <c r="G12" s="225"/>
      <c r="H12" s="225"/>
      <c r="I12" s="225"/>
      <c r="J12" s="225"/>
      <c r="K12" s="225"/>
      <c r="L12" s="225"/>
      <c r="M12" s="225"/>
      <c r="N12" s="352"/>
      <c r="O12" s="44">
        <v>0</v>
      </c>
      <c r="P12" s="43" t="s">
        <v>83</v>
      </c>
    </row>
    <row r="13" spans="1:17" x14ac:dyDescent="0.45">
      <c r="A13" s="395" t="s">
        <v>84</v>
      </c>
      <c r="B13" s="396"/>
      <c r="C13" s="396"/>
      <c r="D13" s="396"/>
      <c r="E13" s="396"/>
      <c r="F13" s="396"/>
      <c r="G13" s="396"/>
      <c r="H13" s="396"/>
      <c r="I13" s="396"/>
      <c r="J13" s="396"/>
      <c r="K13" s="396"/>
      <c r="L13" s="396"/>
      <c r="M13" s="396"/>
      <c r="N13" s="396"/>
      <c r="O13" s="376"/>
      <c r="P13" s="377"/>
    </row>
    <row r="14" spans="1:17" ht="14.25" customHeight="1" x14ac:dyDescent="0.45">
      <c r="A14" s="403" t="s">
        <v>85</v>
      </c>
      <c r="B14" s="404"/>
      <c r="C14" s="404"/>
      <c r="D14" s="404"/>
      <c r="E14" s="405"/>
      <c r="F14" s="355" t="s">
        <v>86</v>
      </c>
      <c r="G14" s="356"/>
      <c r="H14" s="356" t="s">
        <v>87</v>
      </c>
      <c r="I14" s="356"/>
      <c r="J14" s="21" t="s">
        <v>88</v>
      </c>
      <c r="K14" s="342" t="s">
        <v>89</v>
      </c>
      <c r="L14" s="411"/>
      <c r="M14" s="342" t="s">
        <v>90</v>
      </c>
      <c r="N14" s="343"/>
      <c r="O14" s="378"/>
      <c r="P14" s="379"/>
    </row>
    <row r="15" spans="1:17" x14ac:dyDescent="0.45">
      <c r="A15" s="406"/>
      <c r="B15" s="407"/>
      <c r="C15" s="407"/>
      <c r="D15" s="407"/>
      <c r="E15" s="408"/>
      <c r="F15" s="20" t="s">
        <v>163</v>
      </c>
      <c r="G15" s="20" t="s">
        <v>91</v>
      </c>
      <c r="H15" s="20" t="s">
        <v>163</v>
      </c>
      <c r="I15" s="20" t="s">
        <v>91</v>
      </c>
      <c r="J15" s="344" t="s">
        <v>92</v>
      </c>
      <c r="K15" s="20" t="s">
        <v>163</v>
      </c>
      <c r="L15" s="20" t="s">
        <v>91</v>
      </c>
      <c r="M15" s="20" t="s">
        <v>163</v>
      </c>
      <c r="N15" s="39" t="s">
        <v>91</v>
      </c>
      <c r="O15" s="380"/>
      <c r="P15" s="381"/>
    </row>
    <row r="16" spans="1:17" x14ac:dyDescent="0.45">
      <c r="A16" s="406"/>
      <c r="B16" s="407"/>
      <c r="C16" s="407"/>
      <c r="D16" s="407"/>
      <c r="E16" s="408"/>
      <c r="F16" s="48">
        <v>9.5</v>
      </c>
      <c r="G16" s="49">
        <v>155.9</v>
      </c>
      <c r="H16" s="49"/>
      <c r="I16" s="49"/>
      <c r="J16" s="345"/>
      <c r="K16" s="49"/>
      <c r="L16" s="49"/>
      <c r="M16" s="49">
        <v>9.5</v>
      </c>
      <c r="N16" s="50">
        <v>82.5</v>
      </c>
      <c r="O16" s="42">
        <v>1.5</v>
      </c>
      <c r="P16" s="43" t="s">
        <v>39</v>
      </c>
      <c r="Q16" s="38" t="s">
        <v>231</v>
      </c>
    </row>
    <row r="17" spans="1:17" x14ac:dyDescent="0.45">
      <c r="A17" s="406"/>
      <c r="B17" s="407"/>
      <c r="C17" s="407"/>
      <c r="D17" s="407"/>
      <c r="E17" s="408"/>
      <c r="F17" s="401" t="s">
        <v>184</v>
      </c>
      <c r="G17" s="351"/>
      <c r="H17" s="350" t="s">
        <v>185</v>
      </c>
      <c r="I17" s="351"/>
      <c r="J17" s="349" t="s">
        <v>186</v>
      </c>
      <c r="K17" s="349"/>
      <c r="L17" s="349" t="s">
        <v>187</v>
      </c>
      <c r="M17" s="349"/>
      <c r="N17" s="399"/>
      <c r="O17" s="382"/>
      <c r="P17" s="383"/>
    </row>
    <row r="18" spans="1:17" ht="14.65" thickBot="1" x14ac:dyDescent="0.5">
      <c r="A18" s="406"/>
      <c r="B18" s="407"/>
      <c r="C18" s="407"/>
      <c r="D18" s="407"/>
      <c r="E18" s="408"/>
      <c r="F18" s="354">
        <v>11.4</v>
      </c>
      <c r="G18" s="353"/>
      <c r="H18" s="352"/>
      <c r="I18" s="353"/>
      <c r="J18" s="225"/>
      <c r="K18" s="225"/>
      <c r="L18" s="225">
        <v>6.2</v>
      </c>
      <c r="M18" s="225"/>
      <c r="N18" s="400"/>
      <c r="O18" s="60">
        <v>1.5</v>
      </c>
      <c r="P18" s="43" t="s">
        <v>39</v>
      </c>
      <c r="Q18" s="38" t="s">
        <v>232</v>
      </c>
    </row>
    <row r="19" spans="1:17" x14ac:dyDescent="0.45">
      <c r="A19" s="355" t="s">
        <v>93</v>
      </c>
      <c r="B19" s="356"/>
      <c r="C19" s="356"/>
      <c r="D19" s="356"/>
      <c r="E19" s="356"/>
      <c r="F19" s="356"/>
      <c r="G19" s="356"/>
      <c r="H19" s="356"/>
      <c r="I19" s="356"/>
      <c r="J19" s="356"/>
      <c r="K19" s="356"/>
      <c r="L19" s="356"/>
      <c r="M19" s="356"/>
      <c r="N19" s="342"/>
      <c r="O19" s="376"/>
      <c r="P19" s="377"/>
    </row>
    <row r="20" spans="1:17" x14ac:dyDescent="0.45">
      <c r="A20" s="402" t="s">
        <v>94</v>
      </c>
      <c r="B20" s="349"/>
      <c r="C20" s="349"/>
      <c r="D20" s="349"/>
      <c r="E20" s="349"/>
      <c r="F20" s="349"/>
      <c r="G20" s="349"/>
      <c r="H20" s="349"/>
      <c r="I20" s="349"/>
      <c r="J20" s="349"/>
      <c r="K20" s="349"/>
      <c r="L20" s="349"/>
      <c r="M20" s="349"/>
      <c r="N20" s="350"/>
      <c r="O20" s="378"/>
      <c r="P20" s="379"/>
    </row>
    <row r="21" spans="1:17" x14ac:dyDescent="0.45">
      <c r="A21" s="402" t="s">
        <v>95</v>
      </c>
      <c r="B21" s="349"/>
      <c r="C21" s="349"/>
      <c r="D21" s="349"/>
      <c r="E21" s="349"/>
      <c r="F21" s="349"/>
      <c r="G21" s="349"/>
      <c r="H21" s="349"/>
      <c r="I21" s="349"/>
      <c r="J21" s="349"/>
      <c r="K21" s="349"/>
      <c r="L21" s="349"/>
      <c r="M21" s="349"/>
      <c r="N21" s="350"/>
      <c r="O21" s="378"/>
      <c r="P21" s="379"/>
    </row>
    <row r="22" spans="1:17" x14ac:dyDescent="0.45">
      <c r="A22" s="412" t="s">
        <v>96</v>
      </c>
      <c r="B22" s="413"/>
      <c r="C22" s="413"/>
      <c r="D22" s="413"/>
      <c r="E22" s="413"/>
      <c r="F22" s="413"/>
      <c r="G22" s="413"/>
      <c r="H22" s="413"/>
      <c r="I22" s="413"/>
      <c r="J22" s="413"/>
      <c r="K22" s="413"/>
      <c r="L22" s="413"/>
      <c r="M22" s="413"/>
      <c r="N22" s="414"/>
      <c r="O22" s="397"/>
      <c r="P22" s="398"/>
    </row>
    <row r="23" spans="1:17" x14ac:dyDescent="0.45">
      <c r="N23" s="22" t="s">
        <v>19</v>
      </c>
      <c r="O23" s="18">
        <f>O18+O16+O12+O10+O8+O7</f>
        <v>7</v>
      </c>
      <c r="P23" s="23" t="s">
        <v>97</v>
      </c>
    </row>
  </sheetData>
  <mergeCells count="41">
    <mergeCell ref="A9:N9"/>
    <mergeCell ref="A10:E12"/>
    <mergeCell ref="A13:N13"/>
    <mergeCell ref="O17:P17"/>
    <mergeCell ref="O19:P22"/>
    <mergeCell ref="N17:N18"/>
    <mergeCell ref="F17:G17"/>
    <mergeCell ref="A19:N19"/>
    <mergeCell ref="A20:N20"/>
    <mergeCell ref="A21:N21"/>
    <mergeCell ref="A14:E18"/>
    <mergeCell ref="G10:N10"/>
    <mergeCell ref="G12:N12"/>
    <mergeCell ref="K14:L14"/>
    <mergeCell ref="A22:N22"/>
    <mergeCell ref="J18:K18"/>
    <mergeCell ref="O5:P6"/>
    <mergeCell ref="O13:P15"/>
    <mergeCell ref="O9:P9"/>
    <mergeCell ref="P10:P11"/>
    <mergeCell ref="O10:O11"/>
    <mergeCell ref="A1:N3"/>
    <mergeCell ref="A4:N4"/>
    <mergeCell ref="A5:N5"/>
    <mergeCell ref="A7:E8"/>
    <mergeCell ref="A6:N6"/>
    <mergeCell ref="F7:G7"/>
    <mergeCell ref="F8:G8"/>
    <mergeCell ref="N7:N8"/>
    <mergeCell ref="L18:M18"/>
    <mergeCell ref="M14:N14"/>
    <mergeCell ref="J15:J16"/>
    <mergeCell ref="F10:F11"/>
    <mergeCell ref="G11:N11"/>
    <mergeCell ref="J17:K17"/>
    <mergeCell ref="L17:M17"/>
    <mergeCell ref="H17:I17"/>
    <mergeCell ref="H18:I18"/>
    <mergeCell ref="F18:G18"/>
    <mergeCell ref="F14:G14"/>
    <mergeCell ref="H14:I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workbookViewId="0">
      <selection activeCell="Q20" sqref="Q20:Q21"/>
    </sheetView>
  </sheetViews>
  <sheetFormatPr defaultRowHeight="14.25" x14ac:dyDescent="0.45"/>
  <sheetData>
    <row r="1" spans="1:18" x14ac:dyDescent="0.45">
      <c r="A1" s="190" t="s">
        <v>98</v>
      </c>
      <c r="B1" s="191"/>
      <c r="C1" s="191"/>
      <c r="D1" s="191"/>
      <c r="E1" s="191"/>
      <c r="F1" s="191"/>
      <c r="G1" s="191"/>
      <c r="H1" s="191"/>
      <c r="I1" s="191"/>
      <c r="J1" s="191"/>
      <c r="K1" s="191"/>
      <c r="L1" s="191"/>
      <c r="M1" s="191"/>
      <c r="N1" s="192"/>
    </row>
    <row r="2" spans="1:18" x14ac:dyDescent="0.45">
      <c r="A2" s="193"/>
      <c r="B2" s="127"/>
      <c r="C2" s="127"/>
      <c r="D2" s="127"/>
      <c r="E2" s="127"/>
      <c r="F2" s="127"/>
      <c r="G2" s="127"/>
      <c r="H2" s="127"/>
      <c r="I2" s="127"/>
      <c r="J2" s="127"/>
      <c r="K2" s="127"/>
      <c r="L2" s="127"/>
      <c r="M2" s="127"/>
      <c r="N2" s="194"/>
    </row>
    <row r="3" spans="1:18" ht="14.65" thickBot="1" x14ac:dyDescent="0.5">
      <c r="A3" s="195"/>
      <c r="B3" s="196"/>
      <c r="C3" s="196"/>
      <c r="D3" s="196"/>
      <c r="E3" s="196"/>
      <c r="F3" s="196"/>
      <c r="G3" s="196"/>
      <c r="H3" s="196"/>
      <c r="I3" s="196"/>
      <c r="J3" s="196"/>
      <c r="K3" s="196"/>
      <c r="L3" s="196"/>
      <c r="M3" s="196"/>
      <c r="N3" s="197"/>
    </row>
    <row r="4" spans="1:18" ht="23.65" thickBot="1" x14ac:dyDescent="0.5">
      <c r="A4" s="320" t="s">
        <v>1</v>
      </c>
      <c r="B4" s="321"/>
      <c r="C4" s="321"/>
      <c r="D4" s="321"/>
      <c r="E4" s="321"/>
      <c r="F4" s="321"/>
      <c r="G4" s="321"/>
      <c r="H4" s="321"/>
      <c r="I4" s="321"/>
      <c r="J4" s="321"/>
      <c r="K4" s="321"/>
      <c r="L4" s="321"/>
      <c r="M4" s="321"/>
      <c r="N4" s="322"/>
      <c r="O4" s="239" t="s">
        <v>11</v>
      </c>
      <c r="P4" s="240"/>
      <c r="Q4" s="241"/>
    </row>
    <row r="5" spans="1:18" ht="23.65" thickBot="1" x14ac:dyDescent="0.5">
      <c r="A5" s="357" t="s">
        <v>2</v>
      </c>
      <c r="B5" s="358"/>
      <c r="C5" s="358"/>
      <c r="D5" s="358"/>
      <c r="E5" s="358"/>
      <c r="F5" s="358"/>
      <c r="G5" s="358"/>
      <c r="H5" s="358"/>
      <c r="I5" s="358"/>
      <c r="J5" s="358"/>
      <c r="K5" s="358"/>
      <c r="L5" s="358"/>
      <c r="M5" s="358"/>
      <c r="N5" s="358"/>
      <c r="O5" s="431"/>
      <c r="P5" s="432"/>
      <c r="Q5" s="433"/>
    </row>
    <row r="6" spans="1:18" x14ac:dyDescent="0.45">
      <c r="A6" s="415" t="s">
        <v>164</v>
      </c>
      <c r="B6" s="416"/>
      <c r="C6" s="416"/>
      <c r="D6" s="416"/>
      <c r="E6" s="416"/>
      <c r="F6" s="417"/>
      <c r="G6" s="421" t="s">
        <v>193</v>
      </c>
      <c r="H6" s="153"/>
      <c r="I6" s="153"/>
      <c r="J6" s="153"/>
      <c r="K6" s="153"/>
      <c r="L6" s="153"/>
      <c r="M6" s="153"/>
      <c r="N6" s="422"/>
      <c r="O6" s="250">
        <v>2</v>
      </c>
      <c r="P6" s="251"/>
      <c r="Q6" s="434" t="s">
        <v>83</v>
      </c>
    </row>
    <row r="7" spans="1:18" x14ac:dyDescent="0.45">
      <c r="A7" s="418"/>
      <c r="B7" s="419"/>
      <c r="C7" s="419"/>
      <c r="D7" s="419"/>
      <c r="E7" s="419"/>
      <c r="F7" s="420"/>
      <c r="G7" s="423"/>
      <c r="H7" s="154"/>
      <c r="I7" s="154"/>
      <c r="J7" s="154"/>
      <c r="K7" s="154"/>
      <c r="L7" s="154"/>
      <c r="M7" s="154"/>
      <c r="N7" s="424"/>
      <c r="O7" s="252"/>
      <c r="P7" s="145"/>
      <c r="Q7" s="146"/>
    </row>
    <row r="8" spans="1:18" x14ac:dyDescent="0.45">
      <c r="A8" s="418" t="s">
        <v>99</v>
      </c>
      <c r="B8" s="419"/>
      <c r="C8" s="419"/>
      <c r="D8" s="419"/>
      <c r="E8" s="419"/>
      <c r="F8" s="420"/>
      <c r="G8" s="425" t="s">
        <v>217</v>
      </c>
      <c r="H8" s="426"/>
      <c r="I8" s="426"/>
      <c r="J8" s="426"/>
      <c r="K8" s="426"/>
      <c r="L8" s="426"/>
      <c r="M8" s="426"/>
      <c r="N8" s="427"/>
      <c r="O8" s="252">
        <v>2</v>
      </c>
      <c r="P8" s="145"/>
      <c r="Q8" s="146" t="s">
        <v>39</v>
      </c>
    </row>
    <row r="9" spans="1:18" x14ac:dyDescent="0.45">
      <c r="A9" s="418"/>
      <c r="B9" s="419"/>
      <c r="C9" s="419"/>
      <c r="D9" s="419"/>
      <c r="E9" s="419"/>
      <c r="F9" s="420"/>
      <c r="G9" s="425"/>
      <c r="H9" s="426"/>
      <c r="I9" s="426"/>
      <c r="J9" s="426"/>
      <c r="K9" s="426"/>
      <c r="L9" s="426"/>
      <c r="M9" s="426"/>
      <c r="N9" s="427"/>
      <c r="O9" s="252"/>
      <c r="P9" s="145"/>
      <c r="Q9" s="146"/>
    </row>
    <row r="10" spans="1:18" x14ac:dyDescent="0.45">
      <c r="A10" s="418"/>
      <c r="B10" s="419"/>
      <c r="C10" s="419"/>
      <c r="D10" s="419"/>
      <c r="E10" s="419"/>
      <c r="F10" s="420"/>
      <c r="G10" s="425"/>
      <c r="H10" s="426"/>
      <c r="I10" s="426"/>
      <c r="J10" s="426"/>
      <c r="K10" s="426"/>
      <c r="L10" s="426"/>
      <c r="M10" s="426"/>
      <c r="N10" s="427"/>
      <c r="O10" s="252"/>
      <c r="P10" s="145"/>
      <c r="Q10" s="146"/>
    </row>
    <row r="11" spans="1:18" x14ac:dyDescent="0.45">
      <c r="A11" s="418"/>
      <c r="B11" s="419"/>
      <c r="C11" s="419"/>
      <c r="D11" s="419"/>
      <c r="E11" s="419"/>
      <c r="F11" s="420"/>
      <c r="G11" s="425"/>
      <c r="H11" s="426"/>
      <c r="I11" s="426"/>
      <c r="J11" s="426"/>
      <c r="K11" s="426"/>
      <c r="L11" s="426"/>
      <c r="M11" s="426"/>
      <c r="N11" s="427"/>
      <c r="O11" s="252"/>
      <c r="P11" s="145"/>
      <c r="Q11" s="146"/>
      <c r="R11" s="38" t="s">
        <v>233</v>
      </c>
    </row>
    <row r="12" spans="1:18" x14ac:dyDescent="0.45">
      <c r="A12" s="418"/>
      <c r="B12" s="419"/>
      <c r="C12" s="419"/>
      <c r="D12" s="419"/>
      <c r="E12" s="419"/>
      <c r="F12" s="420"/>
      <c r="G12" s="425"/>
      <c r="H12" s="426"/>
      <c r="I12" s="426"/>
      <c r="J12" s="426"/>
      <c r="K12" s="426"/>
      <c r="L12" s="426"/>
      <c r="M12" s="426"/>
      <c r="N12" s="427"/>
      <c r="O12" s="252"/>
      <c r="P12" s="145"/>
      <c r="Q12" s="146"/>
    </row>
    <row r="13" spans="1:18" x14ac:dyDescent="0.45">
      <c r="A13" s="418"/>
      <c r="B13" s="419"/>
      <c r="C13" s="419"/>
      <c r="D13" s="419"/>
      <c r="E13" s="419"/>
      <c r="F13" s="420"/>
      <c r="G13" s="425"/>
      <c r="H13" s="426"/>
      <c r="I13" s="426"/>
      <c r="J13" s="426"/>
      <c r="K13" s="426"/>
      <c r="L13" s="426"/>
      <c r="M13" s="426"/>
      <c r="N13" s="427"/>
      <c r="O13" s="252"/>
      <c r="P13" s="145"/>
      <c r="Q13" s="146"/>
    </row>
    <row r="14" spans="1:18" x14ac:dyDescent="0.45">
      <c r="A14" s="418"/>
      <c r="B14" s="419"/>
      <c r="C14" s="419"/>
      <c r="D14" s="419"/>
      <c r="E14" s="419"/>
      <c r="F14" s="420"/>
      <c r="G14" s="425"/>
      <c r="H14" s="426"/>
      <c r="I14" s="426"/>
      <c r="J14" s="426"/>
      <c r="K14" s="426"/>
      <c r="L14" s="426"/>
      <c r="M14" s="426"/>
      <c r="N14" s="427"/>
      <c r="O14" s="252"/>
      <c r="P14" s="145"/>
      <c r="Q14" s="146"/>
    </row>
    <row r="15" spans="1:18" x14ac:dyDescent="0.45">
      <c r="A15" s="418"/>
      <c r="B15" s="419"/>
      <c r="C15" s="419"/>
      <c r="D15" s="419"/>
      <c r="E15" s="419"/>
      <c r="F15" s="420"/>
      <c r="G15" s="425"/>
      <c r="H15" s="426"/>
      <c r="I15" s="426"/>
      <c r="J15" s="426"/>
      <c r="K15" s="426"/>
      <c r="L15" s="426"/>
      <c r="M15" s="426"/>
      <c r="N15" s="427"/>
      <c r="O15" s="252"/>
      <c r="P15" s="145"/>
      <c r="Q15" s="146"/>
    </row>
    <row r="16" spans="1:18" x14ac:dyDescent="0.45">
      <c r="A16" s="428" t="s">
        <v>100</v>
      </c>
      <c r="B16" s="429"/>
      <c r="C16" s="429"/>
      <c r="D16" s="429"/>
      <c r="E16" s="429"/>
      <c r="F16" s="430"/>
      <c r="G16" s="425" t="s">
        <v>145</v>
      </c>
      <c r="H16" s="426"/>
      <c r="I16" s="426"/>
      <c r="J16" s="426"/>
      <c r="K16" s="426"/>
      <c r="L16" s="426"/>
      <c r="M16" s="426"/>
      <c r="N16" s="427"/>
      <c r="O16" s="252">
        <v>1</v>
      </c>
      <c r="P16" s="145"/>
      <c r="Q16" s="146" t="s">
        <v>101</v>
      </c>
    </row>
    <row r="17" spans="1:18" x14ac:dyDescent="0.45">
      <c r="A17" s="428"/>
      <c r="B17" s="429"/>
      <c r="C17" s="429"/>
      <c r="D17" s="429"/>
      <c r="E17" s="429"/>
      <c r="F17" s="430"/>
      <c r="G17" s="425"/>
      <c r="H17" s="426"/>
      <c r="I17" s="426"/>
      <c r="J17" s="426"/>
      <c r="K17" s="426"/>
      <c r="L17" s="426"/>
      <c r="M17" s="426"/>
      <c r="N17" s="427"/>
      <c r="O17" s="252"/>
      <c r="P17" s="145"/>
      <c r="Q17" s="146"/>
    </row>
    <row r="18" spans="1:18" x14ac:dyDescent="0.45">
      <c r="A18" s="418" t="s">
        <v>102</v>
      </c>
      <c r="B18" s="419"/>
      <c r="C18" s="419"/>
      <c r="D18" s="419"/>
      <c r="E18" s="419"/>
      <c r="F18" s="420"/>
      <c r="G18" s="425" t="s">
        <v>195</v>
      </c>
      <c r="H18" s="426"/>
      <c r="I18" s="426"/>
      <c r="J18" s="426"/>
      <c r="K18" s="426"/>
      <c r="L18" s="426"/>
      <c r="M18" s="426"/>
      <c r="N18" s="427"/>
      <c r="O18" s="252">
        <v>1.5</v>
      </c>
      <c r="P18" s="145"/>
      <c r="Q18" s="146" t="s">
        <v>83</v>
      </c>
    </row>
    <row r="19" spans="1:18" x14ac:dyDescent="0.45">
      <c r="A19" s="418"/>
      <c r="B19" s="419"/>
      <c r="C19" s="419"/>
      <c r="D19" s="419"/>
      <c r="E19" s="419"/>
      <c r="F19" s="420"/>
      <c r="G19" s="425"/>
      <c r="H19" s="426"/>
      <c r="I19" s="426"/>
      <c r="J19" s="426"/>
      <c r="K19" s="426"/>
      <c r="L19" s="426"/>
      <c r="M19" s="426"/>
      <c r="N19" s="427"/>
      <c r="O19" s="252"/>
      <c r="P19" s="145"/>
      <c r="Q19" s="146"/>
      <c r="R19" s="38" t="s">
        <v>234</v>
      </c>
    </row>
    <row r="20" spans="1:18" x14ac:dyDescent="0.45">
      <c r="A20" s="428" t="s">
        <v>103</v>
      </c>
      <c r="B20" s="429"/>
      <c r="C20" s="429"/>
      <c r="D20" s="429"/>
      <c r="E20" s="429"/>
      <c r="F20" s="430"/>
      <c r="G20" s="423" t="s">
        <v>194</v>
      </c>
      <c r="H20" s="154"/>
      <c r="I20" s="154"/>
      <c r="J20" s="154"/>
      <c r="K20" s="154"/>
      <c r="L20" s="154"/>
      <c r="M20" s="154"/>
      <c r="N20" s="424"/>
      <c r="O20" s="252">
        <v>3</v>
      </c>
      <c r="P20" s="145"/>
      <c r="Q20" s="146" t="s">
        <v>104</v>
      </c>
    </row>
    <row r="21" spans="1:18" ht="43.8" customHeight="1" thickBot="1" x14ac:dyDescent="0.5">
      <c r="A21" s="435"/>
      <c r="B21" s="436"/>
      <c r="C21" s="436"/>
      <c r="D21" s="436"/>
      <c r="E21" s="436"/>
      <c r="F21" s="437"/>
      <c r="G21" s="438"/>
      <c r="H21" s="155"/>
      <c r="I21" s="155"/>
      <c r="J21" s="155"/>
      <c r="K21" s="155"/>
      <c r="L21" s="155"/>
      <c r="M21" s="155"/>
      <c r="N21" s="439"/>
      <c r="O21" s="440"/>
      <c r="P21" s="186"/>
      <c r="Q21" s="441"/>
    </row>
    <row r="22" spans="1:18" ht="14.65" thickBot="1" x14ac:dyDescent="0.5">
      <c r="O22" s="17" t="s">
        <v>19</v>
      </c>
      <c r="P22" s="18">
        <f>SUM(O6:P21)</f>
        <v>9.5</v>
      </c>
      <c r="Q22" s="23" t="s">
        <v>105</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O24" sqref="O24"/>
    </sheetView>
  </sheetViews>
  <sheetFormatPr defaultRowHeight="14.25" x14ac:dyDescent="0.45"/>
  <sheetData>
    <row r="1" spans="1:17" x14ac:dyDescent="0.45">
      <c r="A1" s="190" t="s">
        <v>106</v>
      </c>
      <c r="B1" s="191"/>
      <c r="C1" s="191"/>
      <c r="D1" s="191"/>
      <c r="E1" s="191"/>
      <c r="F1" s="191"/>
      <c r="G1" s="191"/>
      <c r="H1" s="191"/>
      <c r="I1" s="191"/>
      <c r="J1" s="191"/>
      <c r="K1" s="191"/>
      <c r="L1" s="191"/>
      <c r="M1" s="191"/>
      <c r="N1" s="192"/>
    </row>
    <row r="2" spans="1:17" x14ac:dyDescent="0.45">
      <c r="A2" s="193"/>
      <c r="B2" s="127"/>
      <c r="C2" s="127"/>
      <c r="D2" s="127"/>
      <c r="E2" s="127"/>
      <c r="F2" s="127"/>
      <c r="G2" s="127"/>
      <c r="H2" s="127"/>
      <c r="I2" s="127"/>
      <c r="J2" s="127"/>
      <c r="K2" s="127"/>
      <c r="L2" s="127"/>
      <c r="M2" s="127"/>
      <c r="N2" s="194"/>
    </row>
    <row r="3" spans="1:17" ht="14.65" thickBot="1" x14ac:dyDescent="0.5">
      <c r="A3" s="195"/>
      <c r="B3" s="196"/>
      <c r="C3" s="196"/>
      <c r="D3" s="196"/>
      <c r="E3" s="196"/>
      <c r="F3" s="196"/>
      <c r="G3" s="196"/>
      <c r="H3" s="196"/>
      <c r="I3" s="196"/>
      <c r="J3" s="196"/>
      <c r="K3" s="196"/>
      <c r="L3" s="196"/>
      <c r="M3" s="196"/>
      <c r="N3" s="197"/>
    </row>
    <row r="4" spans="1:17" ht="23.65" thickBot="1" x14ac:dyDescent="0.5">
      <c r="A4" s="320" t="s">
        <v>1</v>
      </c>
      <c r="B4" s="321"/>
      <c r="C4" s="321"/>
      <c r="D4" s="321"/>
      <c r="E4" s="321"/>
      <c r="F4" s="321"/>
      <c r="G4" s="321"/>
      <c r="H4" s="321"/>
      <c r="I4" s="321"/>
      <c r="J4" s="321"/>
      <c r="K4" s="321"/>
      <c r="L4" s="321"/>
      <c r="M4" s="321"/>
      <c r="N4" s="322"/>
      <c r="O4" s="239" t="s">
        <v>11</v>
      </c>
      <c r="P4" s="240"/>
      <c r="Q4" s="241"/>
    </row>
    <row r="5" spans="1:17" ht="23.65" thickBot="1" x14ac:dyDescent="0.5">
      <c r="A5" s="323" t="s">
        <v>2</v>
      </c>
      <c r="B5" s="324"/>
      <c r="C5" s="324"/>
      <c r="D5" s="324"/>
      <c r="E5" s="324"/>
      <c r="F5" s="324"/>
      <c r="G5" s="324"/>
      <c r="H5" s="324"/>
      <c r="I5" s="324"/>
      <c r="J5" s="324"/>
      <c r="K5" s="324"/>
      <c r="L5" s="324"/>
      <c r="M5" s="324"/>
      <c r="N5" s="455"/>
      <c r="O5" s="431"/>
      <c r="P5" s="432"/>
      <c r="Q5" s="433"/>
    </row>
    <row r="6" spans="1:17" ht="14.75" customHeight="1" x14ac:dyDescent="0.45">
      <c r="A6" s="415" t="s">
        <v>107</v>
      </c>
      <c r="B6" s="416"/>
      <c r="C6" s="416"/>
      <c r="D6" s="416"/>
      <c r="E6" s="416"/>
      <c r="F6" s="417"/>
      <c r="G6" s="452" t="s">
        <v>167</v>
      </c>
      <c r="H6" s="453"/>
      <c r="I6" s="453"/>
      <c r="J6" s="453"/>
      <c r="K6" s="453"/>
      <c r="L6" s="453"/>
      <c r="M6" s="453"/>
      <c r="N6" s="454"/>
      <c r="O6" s="250">
        <v>2</v>
      </c>
      <c r="P6" s="251"/>
      <c r="Q6" s="449" t="s">
        <v>53</v>
      </c>
    </row>
    <row r="7" spans="1:17" ht="31.5" customHeight="1" x14ac:dyDescent="0.45">
      <c r="A7" s="418"/>
      <c r="B7" s="419"/>
      <c r="C7" s="419"/>
      <c r="D7" s="419"/>
      <c r="E7" s="419"/>
      <c r="F7" s="420"/>
      <c r="G7" s="423"/>
      <c r="H7" s="154"/>
      <c r="I7" s="154"/>
      <c r="J7" s="154"/>
      <c r="K7" s="154"/>
      <c r="L7" s="154"/>
      <c r="M7" s="154"/>
      <c r="N7" s="444"/>
      <c r="O7" s="252"/>
      <c r="P7" s="145"/>
      <c r="Q7" s="442"/>
    </row>
    <row r="8" spans="1:17" x14ac:dyDescent="0.45">
      <c r="A8" s="418" t="s">
        <v>108</v>
      </c>
      <c r="B8" s="419"/>
      <c r="C8" s="419"/>
      <c r="D8" s="419"/>
      <c r="E8" s="419"/>
      <c r="F8" s="420"/>
      <c r="G8" s="423" t="s">
        <v>221</v>
      </c>
      <c r="H8" s="154"/>
      <c r="I8" s="154"/>
      <c r="J8" s="154"/>
      <c r="K8" s="154"/>
      <c r="L8" s="154"/>
      <c r="M8" s="154"/>
      <c r="N8" s="444"/>
      <c r="O8" s="450">
        <v>4</v>
      </c>
      <c r="P8" s="451"/>
      <c r="Q8" s="442" t="s">
        <v>109</v>
      </c>
    </row>
    <row r="9" spans="1:17" x14ac:dyDescent="0.45">
      <c r="A9" s="418"/>
      <c r="B9" s="419"/>
      <c r="C9" s="419"/>
      <c r="D9" s="419"/>
      <c r="E9" s="419"/>
      <c r="F9" s="420"/>
      <c r="G9" s="423"/>
      <c r="H9" s="154"/>
      <c r="I9" s="154"/>
      <c r="J9" s="154"/>
      <c r="K9" s="154"/>
      <c r="L9" s="154"/>
      <c r="M9" s="154"/>
      <c r="N9" s="444"/>
      <c r="O9" s="450"/>
      <c r="P9" s="451"/>
      <c r="Q9" s="442"/>
    </row>
    <row r="10" spans="1:17" x14ac:dyDescent="0.45">
      <c r="A10" s="418"/>
      <c r="B10" s="419"/>
      <c r="C10" s="419"/>
      <c r="D10" s="419"/>
      <c r="E10" s="419"/>
      <c r="F10" s="420"/>
      <c r="G10" s="423"/>
      <c r="H10" s="154"/>
      <c r="I10" s="154"/>
      <c r="J10" s="154"/>
      <c r="K10" s="154"/>
      <c r="L10" s="154"/>
      <c r="M10" s="154"/>
      <c r="N10" s="444"/>
      <c r="O10" s="450"/>
      <c r="P10" s="451"/>
      <c r="Q10" s="442"/>
    </row>
    <row r="11" spans="1:17" x14ac:dyDescent="0.45">
      <c r="A11" s="418"/>
      <c r="B11" s="419"/>
      <c r="C11" s="419"/>
      <c r="D11" s="419"/>
      <c r="E11" s="419"/>
      <c r="F11" s="420"/>
      <c r="G11" s="423"/>
      <c r="H11" s="154"/>
      <c r="I11" s="154"/>
      <c r="J11" s="154"/>
      <c r="K11" s="154"/>
      <c r="L11" s="154"/>
      <c r="M11" s="154"/>
      <c r="N11" s="444"/>
      <c r="O11" s="450"/>
      <c r="P11" s="451"/>
      <c r="Q11" s="442"/>
    </row>
    <row r="12" spans="1:17" x14ac:dyDescent="0.45">
      <c r="A12" s="418"/>
      <c r="B12" s="419"/>
      <c r="C12" s="419"/>
      <c r="D12" s="419"/>
      <c r="E12" s="419"/>
      <c r="F12" s="420"/>
      <c r="G12" s="423"/>
      <c r="H12" s="154"/>
      <c r="I12" s="154"/>
      <c r="J12" s="154"/>
      <c r="K12" s="154"/>
      <c r="L12" s="154"/>
      <c r="M12" s="154"/>
      <c r="N12" s="444"/>
      <c r="O12" s="450"/>
      <c r="P12" s="451"/>
      <c r="Q12" s="442"/>
    </row>
    <row r="13" spans="1:17" x14ac:dyDescent="0.45">
      <c r="A13" s="418"/>
      <c r="B13" s="419"/>
      <c r="C13" s="419"/>
      <c r="D13" s="419"/>
      <c r="E13" s="419"/>
      <c r="F13" s="420"/>
      <c r="G13" s="423"/>
      <c r="H13" s="154"/>
      <c r="I13" s="154"/>
      <c r="J13" s="154"/>
      <c r="K13" s="154"/>
      <c r="L13" s="154"/>
      <c r="M13" s="154"/>
      <c r="N13" s="444"/>
      <c r="O13" s="450"/>
      <c r="P13" s="451"/>
      <c r="Q13" s="442"/>
    </row>
    <row r="14" spans="1:17" x14ac:dyDescent="0.45">
      <c r="A14" s="418"/>
      <c r="B14" s="419"/>
      <c r="C14" s="419"/>
      <c r="D14" s="419"/>
      <c r="E14" s="419"/>
      <c r="F14" s="420"/>
      <c r="G14" s="423"/>
      <c r="H14" s="154"/>
      <c r="I14" s="154"/>
      <c r="J14" s="154"/>
      <c r="K14" s="154"/>
      <c r="L14" s="154"/>
      <c r="M14" s="154"/>
      <c r="N14" s="444"/>
      <c r="O14" s="450"/>
      <c r="P14" s="451"/>
      <c r="Q14" s="442"/>
    </row>
    <row r="15" spans="1:17" x14ac:dyDescent="0.45">
      <c r="A15" s="418"/>
      <c r="B15" s="419"/>
      <c r="C15" s="419"/>
      <c r="D15" s="419"/>
      <c r="E15" s="419"/>
      <c r="F15" s="420"/>
      <c r="G15" s="423"/>
      <c r="H15" s="154"/>
      <c r="I15" s="154"/>
      <c r="J15" s="154"/>
      <c r="K15" s="154"/>
      <c r="L15" s="154"/>
      <c r="M15" s="154"/>
      <c r="N15" s="444"/>
      <c r="O15" s="450"/>
      <c r="P15" s="451"/>
      <c r="Q15" s="442"/>
    </row>
    <row r="16" spans="1:17" x14ac:dyDescent="0.45">
      <c r="A16" s="418"/>
      <c r="B16" s="419"/>
      <c r="C16" s="419"/>
      <c r="D16" s="419"/>
      <c r="E16" s="419"/>
      <c r="F16" s="420"/>
      <c r="G16" s="423"/>
      <c r="H16" s="154"/>
      <c r="I16" s="154"/>
      <c r="J16" s="154"/>
      <c r="K16" s="154"/>
      <c r="L16" s="154"/>
      <c r="M16" s="154"/>
      <c r="N16" s="444"/>
      <c r="O16" s="450"/>
      <c r="P16" s="451"/>
      <c r="Q16" s="442"/>
    </row>
    <row r="17" spans="1:17" x14ac:dyDescent="0.45">
      <c r="A17" s="418"/>
      <c r="B17" s="419"/>
      <c r="C17" s="419"/>
      <c r="D17" s="419"/>
      <c r="E17" s="419"/>
      <c r="F17" s="420"/>
      <c r="G17" s="423"/>
      <c r="H17" s="154"/>
      <c r="I17" s="154"/>
      <c r="J17" s="154"/>
      <c r="K17" s="154"/>
      <c r="L17" s="154"/>
      <c r="M17" s="154"/>
      <c r="N17" s="444"/>
      <c r="O17" s="450"/>
      <c r="P17" s="451"/>
      <c r="Q17" s="442"/>
    </row>
    <row r="18" spans="1:17" x14ac:dyDescent="0.45">
      <c r="A18" s="418"/>
      <c r="B18" s="419"/>
      <c r="C18" s="419"/>
      <c r="D18" s="419"/>
      <c r="E18" s="419"/>
      <c r="F18" s="420"/>
      <c r="G18" s="423"/>
      <c r="H18" s="154"/>
      <c r="I18" s="154"/>
      <c r="J18" s="154"/>
      <c r="K18" s="154"/>
      <c r="L18" s="154"/>
      <c r="M18" s="154"/>
      <c r="N18" s="444"/>
      <c r="O18" s="450"/>
      <c r="P18" s="451"/>
      <c r="Q18" s="442"/>
    </row>
    <row r="19" spans="1:17" x14ac:dyDescent="0.45">
      <c r="A19" s="418"/>
      <c r="B19" s="419"/>
      <c r="C19" s="419"/>
      <c r="D19" s="419"/>
      <c r="E19" s="419"/>
      <c r="F19" s="420"/>
      <c r="G19" s="423"/>
      <c r="H19" s="154"/>
      <c r="I19" s="154"/>
      <c r="J19" s="154"/>
      <c r="K19" s="154"/>
      <c r="L19" s="154"/>
      <c r="M19" s="154"/>
      <c r="N19" s="444"/>
      <c r="O19" s="450"/>
      <c r="P19" s="451"/>
      <c r="Q19" s="442"/>
    </row>
    <row r="20" spans="1:17" x14ac:dyDescent="0.45">
      <c r="A20" s="418" t="s">
        <v>110</v>
      </c>
      <c r="B20" s="419"/>
      <c r="C20" s="419"/>
      <c r="D20" s="419"/>
      <c r="E20" s="419"/>
      <c r="F20" s="420"/>
      <c r="G20" s="423" t="s">
        <v>223</v>
      </c>
      <c r="H20" s="154"/>
      <c r="I20" s="154"/>
      <c r="J20" s="154"/>
      <c r="K20" s="154"/>
      <c r="L20" s="154"/>
      <c r="M20" s="154"/>
      <c r="N20" s="444"/>
      <c r="O20" s="252">
        <v>2</v>
      </c>
      <c r="P20" s="145"/>
      <c r="Q20" s="442" t="s">
        <v>53</v>
      </c>
    </row>
    <row r="21" spans="1:17" ht="42.6" customHeight="1" x14ac:dyDescent="0.45">
      <c r="A21" s="418"/>
      <c r="B21" s="419"/>
      <c r="C21" s="419"/>
      <c r="D21" s="419"/>
      <c r="E21" s="419"/>
      <c r="F21" s="420"/>
      <c r="G21" s="423"/>
      <c r="H21" s="154"/>
      <c r="I21" s="154"/>
      <c r="J21" s="154"/>
      <c r="K21" s="154"/>
      <c r="L21" s="154"/>
      <c r="M21" s="154"/>
      <c r="N21" s="444"/>
      <c r="O21" s="252"/>
      <c r="P21" s="145"/>
      <c r="Q21" s="442"/>
    </row>
    <row r="22" spans="1:17" x14ac:dyDescent="0.45">
      <c r="A22" s="418" t="s">
        <v>111</v>
      </c>
      <c r="B22" s="419"/>
      <c r="C22" s="419"/>
      <c r="D22" s="419"/>
      <c r="E22" s="419"/>
      <c r="F22" s="420"/>
      <c r="G22" s="423" t="s">
        <v>222</v>
      </c>
      <c r="H22" s="154"/>
      <c r="I22" s="154"/>
      <c r="J22" s="154"/>
      <c r="K22" s="154"/>
      <c r="L22" s="154"/>
      <c r="M22" s="154"/>
      <c r="N22" s="444"/>
      <c r="O22" s="252">
        <v>2</v>
      </c>
      <c r="P22" s="145"/>
      <c r="Q22" s="442" t="s">
        <v>53</v>
      </c>
    </row>
    <row r="23" spans="1:17" ht="14.65" thickBot="1" x14ac:dyDescent="0.5">
      <c r="A23" s="445"/>
      <c r="B23" s="446"/>
      <c r="C23" s="446"/>
      <c r="D23" s="446"/>
      <c r="E23" s="446"/>
      <c r="F23" s="447"/>
      <c r="G23" s="438"/>
      <c r="H23" s="155"/>
      <c r="I23" s="155"/>
      <c r="J23" s="155"/>
      <c r="K23" s="155"/>
      <c r="L23" s="155"/>
      <c r="M23" s="155"/>
      <c r="N23" s="448"/>
      <c r="O23" s="440"/>
      <c r="P23" s="186"/>
      <c r="Q23" s="443"/>
    </row>
    <row r="24" spans="1:17" ht="14.65" thickBot="1" x14ac:dyDescent="0.5">
      <c r="O24" s="17" t="s">
        <v>19</v>
      </c>
      <c r="P24" s="18">
        <f>SUM(O6:P23)</f>
        <v>10</v>
      </c>
      <c r="Q24" s="23" t="s">
        <v>112</v>
      </c>
    </row>
    <row r="31" spans="1:17" x14ac:dyDescent="0.45">
      <c r="J31" s="38"/>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3" workbookViewId="0">
      <selection activeCell="G26" sqref="G26"/>
    </sheetView>
  </sheetViews>
  <sheetFormatPr defaultRowHeight="14.25" x14ac:dyDescent="0.45"/>
  <cols>
    <col min="1" max="1" width="5.46484375" customWidth="1"/>
  </cols>
  <sheetData>
    <row r="1" spans="1:15" x14ac:dyDescent="0.45">
      <c r="A1" s="190" t="s">
        <v>113</v>
      </c>
      <c r="B1" s="191"/>
      <c r="C1" s="191"/>
      <c r="D1" s="191"/>
      <c r="E1" s="191"/>
      <c r="F1" s="191"/>
      <c r="G1" s="191"/>
      <c r="H1" s="191"/>
      <c r="I1" s="191"/>
      <c r="J1" s="191"/>
      <c r="K1" s="191"/>
      <c r="L1" s="191"/>
      <c r="M1" s="191"/>
      <c r="N1" s="191"/>
      <c r="O1" s="192"/>
    </row>
    <row r="2" spans="1:15" x14ac:dyDescent="0.45">
      <c r="A2" s="193"/>
      <c r="B2" s="127"/>
      <c r="C2" s="127"/>
      <c r="D2" s="127"/>
      <c r="E2" s="127"/>
      <c r="F2" s="127"/>
      <c r="G2" s="127"/>
      <c r="H2" s="127"/>
      <c r="I2" s="127"/>
      <c r="J2" s="127"/>
      <c r="K2" s="127"/>
      <c r="L2" s="127"/>
      <c r="M2" s="127"/>
      <c r="N2" s="127"/>
      <c r="O2" s="194"/>
    </row>
    <row r="3" spans="1:15" ht="14.65" thickBot="1" x14ac:dyDescent="0.5">
      <c r="A3" s="195"/>
      <c r="B3" s="196"/>
      <c r="C3" s="196"/>
      <c r="D3" s="196"/>
      <c r="E3" s="196"/>
      <c r="F3" s="196"/>
      <c r="G3" s="196"/>
      <c r="H3" s="196"/>
      <c r="I3" s="196"/>
      <c r="J3" s="196"/>
      <c r="K3" s="196"/>
      <c r="L3" s="196"/>
      <c r="M3" s="196"/>
      <c r="N3" s="196"/>
      <c r="O3" s="197"/>
    </row>
    <row r="4" spans="1:15" ht="23.65" thickBot="1" x14ac:dyDescent="0.5">
      <c r="A4" s="320" t="s">
        <v>1</v>
      </c>
      <c r="B4" s="321"/>
      <c r="C4" s="321"/>
      <c r="D4" s="321"/>
      <c r="E4" s="321"/>
      <c r="F4" s="321"/>
      <c r="G4" s="321"/>
      <c r="H4" s="321"/>
      <c r="I4" s="321"/>
      <c r="J4" s="321"/>
      <c r="K4" s="321"/>
      <c r="L4" s="321"/>
      <c r="M4" s="321"/>
      <c r="N4" s="321"/>
      <c r="O4" s="322"/>
    </row>
    <row r="5" spans="1:15" ht="23.65" thickBot="1" x14ac:dyDescent="0.5">
      <c r="A5" s="323" t="s">
        <v>2</v>
      </c>
      <c r="B5" s="324"/>
      <c r="C5" s="324"/>
      <c r="D5" s="324"/>
      <c r="E5" s="324"/>
      <c r="F5" s="324"/>
      <c r="G5" s="358"/>
      <c r="H5" s="358"/>
      <c r="I5" s="358"/>
      <c r="J5" s="358"/>
      <c r="K5" s="358"/>
      <c r="L5" s="358"/>
      <c r="M5" s="358"/>
      <c r="N5" s="358"/>
      <c r="O5" s="499"/>
    </row>
    <row r="6" spans="1:15" x14ac:dyDescent="0.45">
      <c r="A6" s="415" t="s">
        <v>114</v>
      </c>
      <c r="B6" s="416"/>
      <c r="C6" s="416"/>
      <c r="D6" s="416"/>
      <c r="E6" s="416"/>
      <c r="F6" s="500"/>
      <c r="G6" s="154" t="s">
        <v>165</v>
      </c>
      <c r="H6" s="154"/>
      <c r="I6" s="154"/>
      <c r="J6" s="154"/>
      <c r="K6" s="154"/>
      <c r="L6" s="154"/>
      <c r="M6" s="154"/>
      <c r="N6" s="154"/>
      <c r="O6" s="424"/>
    </row>
    <row r="7" spans="1:15" ht="31.25" customHeight="1" x14ac:dyDescent="0.45">
      <c r="A7" s="418"/>
      <c r="B7" s="419"/>
      <c r="C7" s="419"/>
      <c r="D7" s="419"/>
      <c r="E7" s="419"/>
      <c r="F7" s="501"/>
      <c r="G7" s="154"/>
      <c r="H7" s="154"/>
      <c r="I7" s="154"/>
      <c r="J7" s="154"/>
      <c r="K7" s="154"/>
      <c r="L7" s="154"/>
      <c r="M7" s="154"/>
      <c r="N7" s="154"/>
      <c r="O7" s="424"/>
    </row>
    <row r="8" spans="1:15" x14ac:dyDescent="0.45">
      <c r="A8" s="476" t="s">
        <v>115</v>
      </c>
      <c r="B8" s="477"/>
      <c r="C8" s="477"/>
      <c r="D8" s="477"/>
      <c r="E8" s="477"/>
      <c r="F8" s="477"/>
      <c r="G8" s="480" t="s">
        <v>166</v>
      </c>
      <c r="H8" s="481"/>
      <c r="I8" s="481"/>
      <c r="J8" s="481"/>
      <c r="K8" s="481"/>
      <c r="L8" s="481"/>
      <c r="M8" s="481"/>
      <c r="N8" s="481"/>
      <c r="O8" s="482"/>
    </row>
    <row r="9" spans="1:15" ht="31.8" customHeight="1" x14ac:dyDescent="0.45">
      <c r="A9" s="478"/>
      <c r="B9" s="479"/>
      <c r="C9" s="479"/>
      <c r="D9" s="479"/>
      <c r="E9" s="479"/>
      <c r="F9" s="479"/>
      <c r="G9" s="454"/>
      <c r="H9" s="483"/>
      <c r="I9" s="483"/>
      <c r="J9" s="483"/>
      <c r="K9" s="483"/>
      <c r="L9" s="483"/>
      <c r="M9" s="483"/>
      <c r="N9" s="483"/>
      <c r="O9" s="484"/>
    </row>
    <row r="10" spans="1:15" x14ac:dyDescent="0.45">
      <c r="A10" s="45"/>
      <c r="B10" s="485" t="s">
        <v>116</v>
      </c>
      <c r="C10" s="485"/>
      <c r="D10" s="486"/>
      <c r="E10" s="489" t="s">
        <v>117</v>
      </c>
      <c r="F10" s="485"/>
      <c r="G10" s="486"/>
      <c r="H10" s="489" t="s">
        <v>118</v>
      </c>
      <c r="I10" s="485"/>
      <c r="J10" s="486"/>
      <c r="K10" s="489" t="s">
        <v>119</v>
      </c>
      <c r="L10" s="485"/>
      <c r="M10" s="486"/>
      <c r="N10" s="489" t="s">
        <v>120</v>
      </c>
      <c r="O10" s="494"/>
    </row>
    <row r="11" spans="1:15" x14ac:dyDescent="0.45">
      <c r="A11" s="46"/>
      <c r="B11" s="487"/>
      <c r="C11" s="487"/>
      <c r="D11" s="488"/>
      <c r="E11" s="490"/>
      <c r="F11" s="487"/>
      <c r="G11" s="488"/>
      <c r="H11" s="490"/>
      <c r="I11" s="487"/>
      <c r="J11" s="488"/>
      <c r="K11" s="490"/>
      <c r="L11" s="487"/>
      <c r="M11" s="488"/>
      <c r="N11" s="490"/>
      <c r="O11" s="495"/>
    </row>
    <row r="12" spans="1:15" x14ac:dyDescent="0.45">
      <c r="A12" s="496">
        <v>1</v>
      </c>
      <c r="B12" s="456" t="s">
        <v>199</v>
      </c>
      <c r="C12" s="457"/>
      <c r="D12" s="458"/>
      <c r="E12" s="456" t="s">
        <v>200</v>
      </c>
      <c r="F12" s="457"/>
      <c r="G12" s="458"/>
      <c r="H12" s="456" t="s">
        <v>202</v>
      </c>
      <c r="I12" s="457"/>
      <c r="J12" s="458"/>
      <c r="K12" s="456" t="s">
        <v>201</v>
      </c>
      <c r="L12" s="457"/>
      <c r="M12" s="458"/>
      <c r="N12" s="456">
        <v>2028</v>
      </c>
      <c r="O12" s="497"/>
    </row>
    <row r="13" spans="1:15" x14ac:dyDescent="0.45">
      <c r="A13" s="346"/>
      <c r="B13" s="459"/>
      <c r="C13" s="460"/>
      <c r="D13" s="461"/>
      <c r="E13" s="459"/>
      <c r="F13" s="460"/>
      <c r="G13" s="461"/>
      <c r="H13" s="459"/>
      <c r="I13" s="460"/>
      <c r="J13" s="461"/>
      <c r="K13" s="459"/>
      <c r="L13" s="460"/>
      <c r="M13" s="461"/>
      <c r="N13" s="459"/>
      <c r="O13" s="498"/>
    </row>
    <row r="14" spans="1:15" x14ac:dyDescent="0.45">
      <c r="A14" s="496">
        <v>2</v>
      </c>
      <c r="B14" s="456" t="s">
        <v>203</v>
      </c>
      <c r="C14" s="457"/>
      <c r="D14" s="458"/>
      <c r="E14" s="456" t="s">
        <v>204</v>
      </c>
      <c r="F14" s="457"/>
      <c r="G14" s="458"/>
      <c r="H14" s="456" t="s">
        <v>205</v>
      </c>
      <c r="I14" s="457"/>
      <c r="J14" s="458"/>
      <c r="K14" s="456" t="s">
        <v>206</v>
      </c>
      <c r="L14" s="457"/>
      <c r="M14" s="458"/>
      <c r="N14" s="456" t="s">
        <v>207</v>
      </c>
      <c r="O14" s="497"/>
    </row>
    <row r="15" spans="1:15" x14ac:dyDescent="0.45">
      <c r="A15" s="346"/>
      <c r="B15" s="459"/>
      <c r="C15" s="460"/>
      <c r="D15" s="461"/>
      <c r="E15" s="459"/>
      <c r="F15" s="460"/>
      <c r="G15" s="461"/>
      <c r="H15" s="459"/>
      <c r="I15" s="460"/>
      <c r="J15" s="461"/>
      <c r="K15" s="459"/>
      <c r="L15" s="460"/>
      <c r="M15" s="461"/>
      <c r="N15" s="459"/>
      <c r="O15" s="498"/>
    </row>
    <row r="16" spans="1:15" x14ac:dyDescent="0.45">
      <c r="A16" s="496">
        <v>3</v>
      </c>
      <c r="B16" s="456" t="s">
        <v>210</v>
      </c>
      <c r="C16" s="457"/>
      <c r="D16" s="458"/>
      <c r="E16" s="456" t="s">
        <v>208</v>
      </c>
      <c r="F16" s="457"/>
      <c r="G16" s="458"/>
      <c r="H16" s="456" t="s">
        <v>209</v>
      </c>
      <c r="I16" s="457"/>
      <c r="J16" s="458"/>
      <c r="K16" s="456" t="s">
        <v>211</v>
      </c>
      <c r="L16" s="457"/>
      <c r="M16" s="458"/>
      <c r="N16" s="456">
        <v>2027</v>
      </c>
      <c r="O16" s="497"/>
    </row>
    <row r="17" spans="1:16" x14ac:dyDescent="0.45">
      <c r="A17" s="346"/>
      <c r="B17" s="459"/>
      <c r="C17" s="460"/>
      <c r="D17" s="461"/>
      <c r="E17" s="459"/>
      <c r="F17" s="460"/>
      <c r="G17" s="461"/>
      <c r="H17" s="459"/>
      <c r="I17" s="460"/>
      <c r="J17" s="461"/>
      <c r="K17" s="459"/>
      <c r="L17" s="460"/>
      <c r="M17" s="461"/>
      <c r="N17" s="459"/>
      <c r="O17" s="498"/>
    </row>
    <row r="18" spans="1:16" x14ac:dyDescent="0.45">
      <c r="A18" s="496">
        <v>4</v>
      </c>
      <c r="B18" s="456" t="s">
        <v>213</v>
      </c>
      <c r="C18" s="457"/>
      <c r="D18" s="458"/>
      <c r="E18" s="456" t="s">
        <v>214</v>
      </c>
      <c r="F18" s="457"/>
      <c r="G18" s="458"/>
      <c r="H18" s="456" t="s">
        <v>215</v>
      </c>
      <c r="I18" s="457"/>
      <c r="J18" s="458"/>
      <c r="K18" s="456" t="s">
        <v>216</v>
      </c>
      <c r="L18" s="457"/>
      <c r="M18" s="458"/>
      <c r="N18" s="456">
        <v>2028</v>
      </c>
      <c r="O18" s="497"/>
    </row>
    <row r="19" spans="1:16" x14ac:dyDescent="0.45">
      <c r="A19" s="346"/>
      <c r="B19" s="459"/>
      <c r="C19" s="460"/>
      <c r="D19" s="461"/>
      <c r="E19" s="459"/>
      <c r="F19" s="460"/>
      <c r="G19" s="461"/>
      <c r="H19" s="459"/>
      <c r="I19" s="460"/>
      <c r="J19" s="461"/>
      <c r="K19" s="459"/>
      <c r="L19" s="460"/>
      <c r="M19" s="461"/>
      <c r="N19" s="459"/>
      <c r="O19" s="498"/>
    </row>
    <row r="20" spans="1:16" x14ac:dyDescent="0.45">
      <c r="A20" s="428" t="s">
        <v>121</v>
      </c>
      <c r="B20" s="429"/>
      <c r="C20" s="429"/>
      <c r="D20" s="429"/>
      <c r="E20" s="429"/>
      <c r="F20" s="430"/>
      <c r="G20" s="491" t="s">
        <v>212</v>
      </c>
      <c r="H20" s="338"/>
      <c r="I20" s="338"/>
      <c r="J20" s="338"/>
      <c r="K20" s="338"/>
      <c r="L20" s="338"/>
      <c r="M20" s="338"/>
      <c r="N20" s="492"/>
      <c r="O20" s="493"/>
    </row>
    <row r="21" spans="1:16" ht="31.25" customHeight="1" x14ac:dyDescent="0.45">
      <c r="A21" s="428"/>
      <c r="B21" s="429"/>
      <c r="C21" s="429"/>
      <c r="D21" s="429"/>
      <c r="E21" s="429"/>
      <c r="F21" s="430"/>
      <c r="G21" s="491"/>
      <c r="H21" s="338"/>
      <c r="I21" s="338"/>
      <c r="J21" s="338"/>
      <c r="K21" s="338"/>
      <c r="L21" s="338"/>
      <c r="M21" s="338"/>
      <c r="N21" s="492"/>
      <c r="O21" s="493"/>
    </row>
    <row r="22" spans="1:16" x14ac:dyDescent="0.45">
      <c r="A22" s="418" t="s">
        <v>122</v>
      </c>
      <c r="B22" s="419"/>
      <c r="C22" s="419"/>
      <c r="D22" s="419"/>
      <c r="E22" s="419"/>
      <c r="F22" s="420"/>
      <c r="G22" s="468" t="s">
        <v>192</v>
      </c>
      <c r="H22" s="469"/>
      <c r="I22" s="469"/>
      <c r="J22" s="469"/>
      <c r="K22" s="469"/>
      <c r="L22" s="469"/>
      <c r="M22" s="469"/>
      <c r="N22" s="470"/>
      <c r="O22" s="471"/>
    </row>
    <row r="23" spans="1:16" ht="15.6" customHeight="1" x14ac:dyDescent="0.45">
      <c r="A23" s="465"/>
      <c r="B23" s="466"/>
      <c r="C23" s="466"/>
      <c r="D23" s="466"/>
      <c r="E23" s="466"/>
      <c r="F23" s="467"/>
      <c r="G23" s="472"/>
      <c r="H23" s="473"/>
      <c r="I23" s="473"/>
      <c r="J23" s="473"/>
      <c r="K23" s="473"/>
      <c r="L23" s="473"/>
      <c r="M23" s="473"/>
      <c r="N23" s="474"/>
      <c r="O23" s="475"/>
    </row>
    <row r="24" spans="1:16" ht="18" x14ac:dyDescent="0.55000000000000004">
      <c r="A24" s="464" t="s">
        <v>11</v>
      </c>
      <c r="B24" s="464"/>
      <c r="C24" s="464"/>
      <c r="D24" s="464"/>
      <c r="E24" s="464"/>
      <c r="F24" s="464"/>
      <c r="G24" s="464"/>
      <c r="H24" s="464"/>
      <c r="I24" s="464"/>
      <c r="J24" s="464"/>
      <c r="K24" s="464"/>
      <c r="L24" s="464"/>
      <c r="M24" s="464"/>
      <c r="N24" s="464"/>
      <c r="O24" s="464"/>
      <c r="P24" s="1"/>
    </row>
    <row r="25" spans="1:16" x14ac:dyDescent="0.45">
      <c r="A25" s="462" t="s">
        <v>123</v>
      </c>
      <c r="B25" s="463"/>
      <c r="C25" s="463"/>
      <c r="D25" s="463"/>
      <c r="E25" s="463"/>
      <c r="F25" s="463"/>
      <c r="G25" s="247" t="s">
        <v>235</v>
      </c>
      <c r="H25" s="247"/>
      <c r="I25" s="247"/>
      <c r="J25" s="247"/>
      <c r="K25" s="247"/>
      <c r="L25" s="247"/>
      <c r="M25" s="247"/>
      <c r="N25" s="247"/>
      <c r="O25" s="247"/>
      <c r="P25" s="26"/>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1328125" customWidth="1"/>
  </cols>
  <sheetData>
    <row r="1" spans="1:18" ht="15.6" customHeight="1" x14ac:dyDescent="0.45">
      <c r="A1" s="126" t="s">
        <v>124</v>
      </c>
      <c r="B1" s="127"/>
      <c r="C1" s="127"/>
      <c r="D1" s="127"/>
      <c r="E1" s="127"/>
      <c r="F1" s="127"/>
      <c r="G1" s="127"/>
      <c r="H1" s="127"/>
      <c r="I1" s="127"/>
      <c r="J1" s="127"/>
      <c r="K1" s="127"/>
      <c r="L1" s="127"/>
      <c r="M1" s="127"/>
      <c r="N1" s="127"/>
      <c r="O1" s="127"/>
      <c r="P1" s="127"/>
    </row>
    <row r="2" spans="1:18" ht="15.6" customHeight="1" x14ac:dyDescent="0.45">
      <c r="A2" s="126"/>
      <c r="B2" s="127"/>
      <c r="C2" s="127"/>
      <c r="D2" s="127"/>
      <c r="E2" s="127"/>
      <c r="F2" s="127"/>
      <c r="G2" s="127"/>
      <c r="H2" s="127"/>
      <c r="I2" s="127"/>
      <c r="J2" s="127"/>
      <c r="K2" s="127"/>
      <c r="L2" s="127"/>
      <c r="M2" s="127"/>
      <c r="N2" s="127"/>
      <c r="O2" s="127"/>
      <c r="P2" s="127"/>
    </row>
    <row r="3" spans="1:18" ht="14.75" customHeight="1" thickBot="1" x14ac:dyDescent="0.5">
      <c r="A3" s="126"/>
      <c r="B3" s="127"/>
      <c r="C3" s="127"/>
      <c r="D3" s="127"/>
      <c r="E3" s="127"/>
      <c r="F3" s="127"/>
      <c r="G3" s="127"/>
      <c r="H3" s="127"/>
      <c r="I3" s="127"/>
      <c r="J3" s="127"/>
      <c r="K3" s="127"/>
      <c r="L3" s="127"/>
      <c r="M3" s="127"/>
      <c r="N3" s="127"/>
      <c r="O3" s="127"/>
      <c r="P3" s="127"/>
    </row>
    <row r="4" spans="1:18" ht="23.65" thickBot="1" x14ac:dyDescent="0.5">
      <c r="A4" s="320" t="s">
        <v>1</v>
      </c>
      <c r="B4" s="321"/>
      <c r="C4" s="321"/>
      <c r="D4" s="321"/>
      <c r="E4" s="321"/>
      <c r="F4" s="321"/>
      <c r="G4" s="321"/>
      <c r="H4" s="321"/>
      <c r="I4" s="321"/>
      <c r="J4" s="321"/>
      <c r="K4" s="321"/>
      <c r="L4" s="321"/>
      <c r="M4" s="321"/>
      <c r="N4" s="321"/>
      <c r="O4" s="321"/>
      <c r="P4" s="322"/>
    </row>
    <row r="5" spans="1:18" ht="23.65" thickBot="1" x14ac:dyDescent="0.5">
      <c r="A5" s="65" t="s">
        <v>2</v>
      </c>
      <c r="B5" s="66"/>
      <c r="C5" s="66"/>
      <c r="D5" s="66"/>
      <c r="E5" s="66"/>
      <c r="F5" s="66"/>
      <c r="G5" s="66"/>
      <c r="H5" s="66"/>
      <c r="I5" s="66"/>
      <c r="J5" s="66"/>
      <c r="K5" s="66"/>
      <c r="L5" s="66"/>
      <c r="M5" s="66"/>
      <c r="N5" s="66"/>
      <c r="O5" s="66"/>
      <c r="P5" s="67"/>
    </row>
    <row r="6" spans="1:18" ht="15" thickTop="1" thickBot="1" x14ac:dyDescent="0.5">
      <c r="A6" s="514" t="s">
        <v>125</v>
      </c>
      <c r="B6" s="515"/>
      <c r="C6" s="515"/>
      <c r="D6" s="515"/>
      <c r="E6" s="515"/>
      <c r="F6" s="515"/>
      <c r="G6" s="515"/>
      <c r="H6" s="515"/>
      <c r="I6" s="515"/>
      <c r="J6" s="515"/>
      <c r="K6" s="515"/>
      <c r="L6" s="515"/>
      <c r="M6" s="515"/>
      <c r="N6" s="515"/>
      <c r="O6" s="515"/>
      <c r="P6" s="515"/>
      <c r="Q6" s="239" t="s">
        <v>11</v>
      </c>
      <c r="R6" s="241"/>
    </row>
    <row r="7" spans="1:18" ht="15" thickTop="1" thickBot="1" x14ac:dyDescent="0.5">
      <c r="A7" s="514"/>
      <c r="B7" s="515"/>
      <c r="C7" s="515"/>
      <c r="D7" s="515"/>
      <c r="E7" s="515"/>
      <c r="F7" s="515"/>
      <c r="G7" s="515"/>
      <c r="H7" s="515"/>
      <c r="I7" s="515"/>
      <c r="J7" s="515"/>
      <c r="K7" s="515"/>
      <c r="L7" s="515"/>
      <c r="M7" s="515"/>
      <c r="N7" s="515"/>
      <c r="O7" s="515"/>
      <c r="P7" s="515"/>
      <c r="Q7" s="242"/>
      <c r="R7" s="244"/>
    </row>
    <row r="8" spans="1:18" ht="15" thickTop="1" thickBot="1" x14ac:dyDescent="0.5">
      <c r="A8" s="519" t="s">
        <v>174</v>
      </c>
      <c r="B8" s="520"/>
      <c r="C8" s="520"/>
      <c r="D8" s="520"/>
      <c r="E8" s="520"/>
      <c r="F8" s="520"/>
      <c r="G8" s="520"/>
      <c r="H8" s="520"/>
      <c r="I8" s="520"/>
      <c r="J8" s="520"/>
      <c r="K8" s="520"/>
      <c r="L8" s="520"/>
      <c r="M8" s="520"/>
      <c r="N8" s="520"/>
      <c r="O8" s="520"/>
      <c r="P8" s="520"/>
      <c r="Q8" s="250">
        <v>3</v>
      </c>
      <c r="R8" s="530" t="s">
        <v>104</v>
      </c>
    </row>
    <row r="9" spans="1:18" ht="15" thickTop="1" thickBot="1" x14ac:dyDescent="0.5">
      <c r="A9" s="519"/>
      <c r="B9" s="520"/>
      <c r="C9" s="520"/>
      <c r="D9" s="520"/>
      <c r="E9" s="520"/>
      <c r="F9" s="520"/>
      <c r="G9" s="520"/>
      <c r="H9" s="520"/>
      <c r="I9" s="520"/>
      <c r="J9" s="520"/>
      <c r="K9" s="520"/>
      <c r="L9" s="520"/>
      <c r="M9" s="520"/>
      <c r="N9" s="520"/>
      <c r="O9" s="520"/>
      <c r="P9" s="520"/>
      <c r="Q9" s="252"/>
      <c r="R9" s="531"/>
    </row>
    <row r="10" spans="1:18" ht="15" thickTop="1" thickBot="1" x14ac:dyDescent="0.5">
      <c r="A10" s="519"/>
      <c r="B10" s="520"/>
      <c r="C10" s="520"/>
      <c r="D10" s="520"/>
      <c r="E10" s="520"/>
      <c r="F10" s="520"/>
      <c r="G10" s="520"/>
      <c r="H10" s="520"/>
      <c r="I10" s="520"/>
      <c r="J10" s="520"/>
      <c r="K10" s="520"/>
      <c r="L10" s="520"/>
      <c r="M10" s="520"/>
      <c r="N10" s="520"/>
      <c r="O10" s="520"/>
      <c r="P10" s="520"/>
      <c r="Q10" s="252"/>
      <c r="R10" s="531"/>
    </row>
    <row r="11" spans="1:18" ht="15" thickTop="1" thickBot="1" x14ac:dyDescent="0.5">
      <c r="A11" s="519"/>
      <c r="B11" s="520"/>
      <c r="C11" s="520"/>
      <c r="D11" s="520"/>
      <c r="E11" s="520"/>
      <c r="F11" s="520"/>
      <c r="G11" s="520"/>
      <c r="H11" s="520"/>
      <c r="I11" s="520"/>
      <c r="J11" s="520"/>
      <c r="K11" s="520"/>
      <c r="L11" s="520"/>
      <c r="M11" s="520"/>
      <c r="N11" s="520"/>
      <c r="O11" s="520"/>
      <c r="P11" s="520"/>
      <c r="Q11" s="252"/>
      <c r="R11" s="531"/>
    </row>
    <row r="12" spans="1:18" ht="15" thickTop="1" thickBot="1" x14ac:dyDescent="0.5">
      <c r="A12" s="519"/>
      <c r="B12" s="520"/>
      <c r="C12" s="520"/>
      <c r="D12" s="520"/>
      <c r="E12" s="520"/>
      <c r="F12" s="520"/>
      <c r="G12" s="520"/>
      <c r="H12" s="520"/>
      <c r="I12" s="520"/>
      <c r="J12" s="520"/>
      <c r="K12" s="520"/>
      <c r="L12" s="520"/>
      <c r="M12" s="520"/>
      <c r="N12" s="520"/>
      <c r="O12" s="520"/>
      <c r="P12" s="520"/>
      <c r="Q12" s="252"/>
      <c r="R12" s="531"/>
    </row>
    <row r="13" spans="1:18" ht="15" thickTop="1" thickBot="1" x14ac:dyDescent="0.5">
      <c r="A13" s="519"/>
      <c r="B13" s="520"/>
      <c r="C13" s="520"/>
      <c r="D13" s="520"/>
      <c r="E13" s="520"/>
      <c r="F13" s="520"/>
      <c r="G13" s="520"/>
      <c r="H13" s="520"/>
      <c r="I13" s="520"/>
      <c r="J13" s="520"/>
      <c r="K13" s="520"/>
      <c r="L13" s="520"/>
      <c r="M13" s="520"/>
      <c r="N13" s="520"/>
      <c r="O13" s="520"/>
      <c r="P13" s="520"/>
      <c r="Q13" s="252"/>
      <c r="R13" s="531"/>
    </row>
    <row r="14" spans="1:18" ht="15" thickTop="1" thickBot="1" x14ac:dyDescent="0.5">
      <c r="A14" s="519"/>
      <c r="B14" s="520"/>
      <c r="C14" s="520"/>
      <c r="D14" s="520"/>
      <c r="E14" s="520"/>
      <c r="F14" s="520"/>
      <c r="G14" s="520"/>
      <c r="H14" s="520"/>
      <c r="I14" s="520"/>
      <c r="J14" s="520"/>
      <c r="K14" s="520"/>
      <c r="L14" s="520"/>
      <c r="M14" s="520"/>
      <c r="N14" s="520"/>
      <c r="O14" s="520"/>
      <c r="P14" s="520"/>
      <c r="Q14" s="252"/>
      <c r="R14" s="531"/>
    </row>
    <row r="15" spans="1:18" ht="15" thickTop="1" thickBot="1" x14ac:dyDescent="0.5">
      <c r="A15" s="519"/>
      <c r="B15" s="520"/>
      <c r="C15" s="520"/>
      <c r="D15" s="520"/>
      <c r="E15" s="520"/>
      <c r="F15" s="520"/>
      <c r="G15" s="520"/>
      <c r="H15" s="520"/>
      <c r="I15" s="520"/>
      <c r="J15" s="520"/>
      <c r="K15" s="520"/>
      <c r="L15" s="520"/>
      <c r="M15" s="520"/>
      <c r="N15" s="520"/>
      <c r="O15" s="520"/>
      <c r="P15" s="520"/>
      <c r="Q15" s="252"/>
      <c r="R15" s="531"/>
    </row>
    <row r="16" spans="1:18" ht="15" thickTop="1" thickBot="1" x14ac:dyDescent="0.5">
      <c r="A16" s="519"/>
      <c r="B16" s="520"/>
      <c r="C16" s="520"/>
      <c r="D16" s="520"/>
      <c r="E16" s="520"/>
      <c r="F16" s="520"/>
      <c r="G16" s="520"/>
      <c r="H16" s="520"/>
      <c r="I16" s="520"/>
      <c r="J16" s="520"/>
      <c r="K16" s="520"/>
      <c r="L16" s="520"/>
      <c r="M16" s="520"/>
      <c r="N16" s="520"/>
      <c r="O16" s="520"/>
      <c r="P16" s="520"/>
      <c r="Q16" s="252"/>
      <c r="R16" s="531"/>
    </row>
    <row r="17" spans="1:18" ht="15" thickTop="1" thickBot="1" x14ac:dyDescent="0.5">
      <c r="A17" s="519"/>
      <c r="B17" s="520"/>
      <c r="C17" s="520"/>
      <c r="D17" s="520"/>
      <c r="E17" s="520"/>
      <c r="F17" s="520"/>
      <c r="G17" s="520"/>
      <c r="H17" s="520"/>
      <c r="I17" s="520"/>
      <c r="J17" s="520"/>
      <c r="K17" s="520"/>
      <c r="L17" s="520"/>
      <c r="M17" s="520"/>
      <c r="N17" s="520"/>
      <c r="O17" s="520"/>
      <c r="P17" s="520"/>
      <c r="Q17" s="440"/>
      <c r="R17" s="532"/>
    </row>
    <row r="18" spans="1:18" ht="18" customHeight="1" thickTop="1" thickBot="1" x14ac:dyDescent="0.5">
      <c r="A18" s="503" t="s">
        <v>126</v>
      </c>
      <c r="B18" s="504"/>
      <c r="C18" s="504"/>
      <c r="D18" s="504"/>
      <c r="E18" s="504"/>
      <c r="F18" s="504"/>
      <c r="G18" s="504"/>
      <c r="H18" s="504"/>
      <c r="I18" s="504"/>
      <c r="J18" s="504"/>
      <c r="K18" s="504"/>
      <c r="L18" s="504"/>
      <c r="M18" s="504"/>
      <c r="N18" s="504"/>
      <c r="O18" s="504"/>
      <c r="P18" s="504"/>
      <c r="Q18" s="526"/>
      <c r="R18" s="527"/>
    </row>
    <row r="19" spans="1:18" ht="18.75" customHeight="1" thickTop="1" thickBot="1" x14ac:dyDescent="0.5">
      <c r="A19" s="503"/>
      <c r="B19" s="504"/>
      <c r="C19" s="504"/>
      <c r="D19" s="504"/>
      <c r="E19" s="504"/>
      <c r="F19" s="504"/>
      <c r="G19" s="504"/>
      <c r="H19" s="504"/>
      <c r="I19" s="504"/>
      <c r="J19" s="504"/>
      <c r="K19" s="504"/>
      <c r="L19" s="504"/>
      <c r="M19" s="504"/>
      <c r="N19" s="504"/>
      <c r="O19" s="504"/>
      <c r="P19" s="504"/>
      <c r="Q19" s="528"/>
      <c r="R19" s="529"/>
    </row>
    <row r="20" spans="1:18" ht="14.65" thickTop="1" x14ac:dyDescent="0.45">
      <c r="A20" s="505" t="s">
        <v>175</v>
      </c>
      <c r="B20" s="506"/>
      <c r="C20" s="506"/>
      <c r="D20" s="506"/>
      <c r="E20" s="506"/>
      <c r="F20" s="506"/>
      <c r="G20" s="506"/>
      <c r="H20" s="506"/>
      <c r="I20" s="506"/>
      <c r="J20" s="506"/>
      <c r="K20" s="506"/>
      <c r="L20" s="506"/>
      <c r="M20" s="506"/>
      <c r="N20" s="506"/>
      <c r="O20" s="506"/>
      <c r="P20" s="507"/>
      <c r="Q20" s="250">
        <v>1</v>
      </c>
      <c r="R20" s="530" t="s">
        <v>101</v>
      </c>
    </row>
    <row r="21" spans="1:18" x14ac:dyDescent="0.45">
      <c r="A21" s="508"/>
      <c r="B21" s="509"/>
      <c r="C21" s="509"/>
      <c r="D21" s="509"/>
      <c r="E21" s="509"/>
      <c r="F21" s="509"/>
      <c r="G21" s="509"/>
      <c r="H21" s="509"/>
      <c r="I21" s="509"/>
      <c r="J21" s="509"/>
      <c r="K21" s="509"/>
      <c r="L21" s="509"/>
      <c r="M21" s="509"/>
      <c r="N21" s="509"/>
      <c r="O21" s="509"/>
      <c r="P21" s="510"/>
      <c r="Q21" s="252"/>
      <c r="R21" s="531"/>
    </row>
    <row r="22" spans="1:18" x14ac:dyDescent="0.45">
      <c r="A22" s="508"/>
      <c r="B22" s="509"/>
      <c r="C22" s="509"/>
      <c r="D22" s="509"/>
      <c r="E22" s="509"/>
      <c r="F22" s="509"/>
      <c r="G22" s="509"/>
      <c r="H22" s="509"/>
      <c r="I22" s="509"/>
      <c r="J22" s="509"/>
      <c r="K22" s="509"/>
      <c r="L22" s="509"/>
      <c r="M22" s="509"/>
      <c r="N22" s="509"/>
      <c r="O22" s="509"/>
      <c r="P22" s="510"/>
      <c r="Q22" s="252"/>
      <c r="R22" s="531"/>
    </row>
    <row r="23" spans="1:18" x14ac:dyDescent="0.45">
      <c r="A23" s="508"/>
      <c r="B23" s="509"/>
      <c r="C23" s="509"/>
      <c r="D23" s="509"/>
      <c r="E23" s="509"/>
      <c r="F23" s="509"/>
      <c r="G23" s="509"/>
      <c r="H23" s="509"/>
      <c r="I23" s="509"/>
      <c r="J23" s="509"/>
      <c r="K23" s="509"/>
      <c r="L23" s="509"/>
      <c r="M23" s="509"/>
      <c r="N23" s="509"/>
      <c r="O23" s="509"/>
      <c r="P23" s="510"/>
      <c r="Q23" s="252"/>
      <c r="R23" s="531"/>
    </row>
    <row r="24" spans="1:18" x14ac:dyDescent="0.45">
      <c r="A24" s="508"/>
      <c r="B24" s="509"/>
      <c r="C24" s="509"/>
      <c r="D24" s="509"/>
      <c r="E24" s="509"/>
      <c r="F24" s="509"/>
      <c r="G24" s="509"/>
      <c r="H24" s="509"/>
      <c r="I24" s="509"/>
      <c r="J24" s="509"/>
      <c r="K24" s="509"/>
      <c r="L24" s="509"/>
      <c r="M24" s="509"/>
      <c r="N24" s="509"/>
      <c r="O24" s="509"/>
      <c r="P24" s="510"/>
      <c r="Q24" s="252"/>
      <c r="R24" s="531"/>
    </row>
    <row r="25" spans="1:18" x14ac:dyDescent="0.45">
      <c r="A25" s="508"/>
      <c r="B25" s="509"/>
      <c r="C25" s="509"/>
      <c r="D25" s="509"/>
      <c r="E25" s="509"/>
      <c r="F25" s="509"/>
      <c r="G25" s="509"/>
      <c r="H25" s="509"/>
      <c r="I25" s="509"/>
      <c r="J25" s="509"/>
      <c r="K25" s="509"/>
      <c r="L25" s="509"/>
      <c r="M25" s="509"/>
      <c r="N25" s="509"/>
      <c r="O25" s="509"/>
      <c r="P25" s="510"/>
      <c r="Q25" s="252"/>
      <c r="R25" s="531"/>
    </row>
    <row r="26" spans="1:18" ht="14.65" thickBot="1" x14ac:dyDescent="0.5">
      <c r="A26" s="511"/>
      <c r="B26" s="512"/>
      <c r="C26" s="512"/>
      <c r="D26" s="512"/>
      <c r="E26" s="512"/>
      <c r="F26" s="512"/>
      <c r="G26" s="512"/>
      <c r="H26" s="512"/>
      <c r="I26" s="512"/>
      <c r="J26" s="512"/>
      <c r="K26" s="512"/>
      <c r="L26" s="512"/>
      <c r="M26" s="512"/>
      <c r="N26" s="512"/>
      <c r="O26" s="512"/>
      <c r="P26" s="513"/>
      <c r="Q26" s="440"/>
      <c r="R26" s="532"/>
    </row>
    <row r="27" spans="1:18" ht="15" thickTop="1" thickBot="1" x14ac:dyDescent="0.5">
      <c r="A27" s="514" t="s">
        <v>127</v>
      </c>
      <c r="B27" s="515"/>
      <c r="C27" s="515"/>
      <c r="D27" s="515"/>
      <c r="E27" s="515"/>
      <c r="F27" s="515"/>
      <c r="G27" s="515"/>
      <c r="H27" s="515"/>
      <c r="I27" s="515"/>
      <c r="J27" s="515"/>
      <c r="K27" s="515"/>
      <c r="L27" s="515"/>
      <c r="M27" s="515"/>
      <c r="N27" s="515"/>
      <c r="O27" s="515"/>
      <c r="P27" s="515"/>
      <c r="Q27" s="526"/>
      <c r="R27" s="527"/>
    </row>
    <row r="28" spans="1:18" ht="15" thickTop="1" thickBot="1" x14ac:dyDescent="0.5">
      <c r="A28" s="516"/>
      <c r="B28" s="517"/>
      <c r="C28" s="517"/>
      <c r="D28" s="517"/>
      <c r="E28" s="517"/>
      <c r="F28" s="517"/>
      <c r="G28" s="517"/>
      <c r="H28" s="517"/>
      <c r="I28" s="517"/>
      <c r="J28" s="517"/>
      <c r="K28" s="517"/>
      <c r="L28" s="517"/>
      <c r="M28" s="517"/>
      <c r="N28" s="517"/>
      <c r="O28" s="517"/>
      <c r="P28" s="517"/>
      <c r="Q28" s="528"/>
      <c r="R28" s="529"/>
    </row>
    <row r="29" spans="1:18" ht="14.65" thickBot="1" x14ac:dyDescent="0.5">
      <c r="A29" s="521" t="s">
        <v>176</v>
      </c>
      <c r="B29" s="522"/>
      <c r="C29" s="522"/>
      <c r="D29" s="522"/>
      <c r="E29" s="522"/>
      <c r="F29" s="522"/>
      <c r="G29" s="522"/>
      <c r="H29" s="522"/>
      <c r="I29" s="522"/>
      <c r="J29" s="522"/>
      <c r="K29" s="522"/>
      <c r="L29" s="522"/>
      <c r="M29" s="522"/>
      <c r="N29" s="522"/>
      <c r="O29" s="522"/>
      <c r="P29" s="522"/>
      <c r="Q29" s="250">
        <v>2</v>
      </c>
      <c r="R29" s="530" t="s">
        <v>83</v>
      </c>
    </row>
    <row r="30" spans="1:18" ht="15" thickTop="1" thickBot="1" x14ac:dyDescent="0.5">
      <c r="A30" s="523"/>
      <c r="B30" s="520"/>
      <c r="C30" s="520"/>
      <c r="D30" s="520"/>
      <c r="E30" s="520"/>
      <c r="F30" s="520"/>
      <c r="G30" s="520"/>
      <c r="H30" s="520"/>
      <c r="I30" s="520"/>
      <c r="J30" s="520"/>
      <c r="K30" s="520"/>
      <c r="L30" s="520"/>
      <c r="M30" s="520"/>
      <c r="N30" s="520"/>
      <c r="O30" s="520"/>
      <c r="P30" s="520"/>
      <c r="Q30" s="252"/>
      <c r="R30" s="531"/>
    </row>
    <row r="31" spans="1:18" ht="15" thickTop="1" thickBot="1" x14ac:dyDescent="0.5">
      <c r="A31" s="523"/>
      <c r="B31" s="520"/>
      <c r="C31" s="520"/>
      <c r="D31" s="520"/>
      <c r="E31" s="520"/>
      <c r="F31" s="520"/>
      <c r="G31" s="520"/>
      <c r="H31" s="520"/>
      <c r="I31" s="520"/>
      <c r="J31" s="520"/>
      <c r="K31" s="520"/>
      <c r="L31" s="520"/>
      <c r="M31" s="520"/>
      <c r="N31" s="520"/>
      <c r="O31" s="520"/>
      <c r="P31" s="520"/>
      <c r="Q31" s="252"/>
      <c r="R31" s="531"/>
    </row>
    <row r="32" spans="1:18" ht="15" thickTop="1" thickBot="1" x14ac:dyDescent="0.5">
      <c r="A32" s="523"/>
      <c r="B32" s="520"/>
      <c r="C32" s="520"/>
      <c r="D32" s="520"/>
      <c r="E32" s="520"/>
      <c r="F32" s="520"/>
      <c r="G32" s="520"/>
      <c r="H32" s="520"/>
      <c r="I32" s="520"/>
      <c r="J32" s="520"/>
      <c r="K32" s="520"/>
      <c r="L32" s="520"/>
      <c r="M32" s="520"/>
      <c r="N32" s="520"/>
      <c r="O32" s="520"/>
      <c r="P32" s="520"/>
      <c r="Q32" s="252"/>
      <c r="R32" s="531"/>
    </row>
    <row r="33" spans="1:20" ht="18.75" thickTop="1" thickBot="1" x14ac:dyDescent="0.6">
      <c r="A33" s="523"/>
      <c r="B33" s="520"/>
      <c r="C33" s="520"/>
      <c r="D33" s="520"/>
      <c r="E33" s="520"/>
      <c r="F33" s="520"/>
      <c r="G33" s="520"/>
      <c r="H33" s="520"/>
      <c r="I33" s="520"/>
      <c r="J33" s="520"/>
      <c r="K33" s="520"/>
      <c r="L33" s="520"/>
      <c r="M33" s="520"/>
      <c r="N33" s="520"/>
      <c r="O33" s="520"/>
      <c r="P33" s="520"/>
      <c r="Q33" s="252"/>
      <c r="R33" s="531"/>
      <c r="T33" s="1"/>
    </row>
    <row r="34" spans="1:20" ht="15" thickTop="1" thickBot="1" x14ac:dyDescent="0.5">
      <c r="A34" s="523"/>
      <c r="B34" s="520"/>
      <c r="C34" s="520"/>
      <c r="D34" s="520"/>
      <c r="E34" s="520"/>
      <c r="F34" s="520"/>
      <c r="G34" s="520"/>
      <c r="H34" s="520"/>
      <c r="I34" s="520"/>
      <c r="J34" s="520"/>
      <c r="K34" s="520"/>
      <c r="L34" s="520"/>
      <c r="M34" s="520"/>
      <c r="N34" s="520"/>
      <c r="O34" s="520"/>
      <c r="P34" s="520"/>
      <c r="Q34" s="252"/>
      <c r="R34" s="531"/>
    </row>
    <row r="35" spans="1:20" ht="15" thickTop="1" thickBot="1" x14ac:dyDescent="0.5">
      <c r="A35" s="523"/>
      <c r="B35" s="520"/>
      <c r="C35" s="520"/>
      <c r="D35" s="520"/>
      <c r="E35" s="520"/>
      <c r="F35" s="520"/>
      <c r="G35" s="520"/>
      <c r="H35" s="520"/>
      <c r="I35" s="520"/>
      <c r="J35" s="520"/>
      <c r="K35" s="520"/>
      <c r="L35" s="520"/>
      <c r="M35" s="520"/>
      <c r="N35" s="520"/>
      <c r="O35" s="520"/>
      <c r="P35" s="520"/>
      <c r="Q35" s="252"/>
      <c r="R35" s="531"/>
    </row>
    <row r="36" spans="1:20" ht="15" thickTop="1" thickBot="1" x14ac:dyDescent="0.5">
      <c r="A36" s="523"/>
      <c r="B36" s="520"/>
      <c r="C36" s="520"/>
      <c r="D36" s="520"/>
      <c r="E36" s="520"/>
      <c r="F36" s="520"/>
      <c r="G36" s="520"/>
      <c r="H36" s="520"/>
      <c r="I36" s="520"/>
      <c r="J36" s="520"/>
      <c r="K36" s="520"/>
      <c r="L36" s="520"/>
      <c r="M36" s="520"/>
      <c r="N36" s="520"/>
      <c r="O36" s="520"/>
      <c r="P36" s="520"/>
      <c r="Q36" s="252"/>
      <c r="R36" s="531"/>
    </row>
    <row r="37" spans="1:20" ht="15" thickTop="1" thickBot="1" x14ac:dyDescent="0.5">
      <c r="A37" s="524"/>
      <c r="B37" s="525"/>
      <c r="C37" s="525"/>
      <c r="D37" s="525"/>
      <c r="E37" s="525"/>
      <c r="F37" s="525"/>
      <c r="G37" s="525"/>
      <c r="H37" s="525"/>
      <c r="I37" s="525"/>
      <c r="J37" s="525"/>
      <c r="K37" s="525"/>
      <c r="L37" s="525"/>
      <c r="M37" s="525"/>
      <c r="N37" s="525"/>
      <c r="O37" s="525"/>
      <c r="P37" s="525"/>
      <c r="Q37" s="440"/>
      <c r="R37" s="532"/>
    </row>
    <row r="38" spans="1:20" ht="18.399999999999999" thickBot="1" x14ac:dyDescent="0.6">
      <c r="A38" s="518"/>
      <c r="B38" s="518"/>
      <c r="C38" s="518"/>
      <c r="D38" s="518"/>
      <c r="E38" s="518"/>
      <c r="F38" s="1"/>
      <c r="G38" s="1"/>
      <c r="H38" s="1"/>
      <c r="I38" s="1"/>
      <c r="J38" s="1"/>
      <c r="K38" s="1"/>
      <c r="L38" s="1"/>
      <c r="M38" s="1"/>
      <c r="N38" s="131" t="s">
        <v>19</v>
      </c>
      <c r="O38" s="132"/>
      <c r="P38" s="132"/>
      <c r="Q38" s="30">
        <f>SUM(Q29+Q20+Q8)</f>
        <v>6</v>
      </c>
      <c r="R38" s="29" t="s">
        <v>128</v>
      </c>
    </row>
    <row r="39" spans="1:20" x14ac:dyDescent="0.45">
      <c r="A39" s="502"/>
      <c r="B39" s="502"/>
      <c r="C39" s="502"/>
      <c r="E39" s="26"/>
    </row>
    <row r="40" spans="1:20" x14ac:dyDescent="0.45">
      <c r="A40" s="502"/>
      <c r="B40" s="502"/>
      <c r="C40" s="502"/>
      <c r="E40" s="26"/>
      <c r="J40" s="2"/>
      <c r="K40" s="2"/>
      <c r="L40" s="2"/>
      <c r="M40" s="2"/>
      <c r="N40" s="2"/>
      <c r="O40" s="2"/>
      <c r="P40" s="2"/>
    </row>
    <row r="41" spans="1:20" x14ac:dyDescent="0.45">
      <c r="A41" s="502"/>
      <c r="B41" s="502"/>
      <c r="C41" s="502"/>
      <c r="E41" s="26"/>
    </row>
    <row r="42" spans="1:20" x14ac:dyDescent="0.45">
      <c r="A42" s="502"/>
      <c r="B42" s="502"/>
      <c r="C42" s="502"/>
      <c r="D42" s="27"/>
      <c r="E42" s="28"/>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L4" sqref="L4"/>
    </sheetView>
  </sheetViews>
  <sheetFormatPr defaultRowHeight="14.25" x14ac:dyDescent="0.45"/>
  <cols>
    <col min="6" max="6" width="9.53125" customWidth="1"/>
  </cols>
  <sheetData>
    <row r="2" spans="2:6" ht="14.65" thickBot="1" x14ac:dyDescent="0.5">
      <c r="B2" s="533" t="s">
        <v>129</v>
      </c>
      <c r="C2" s="533"/>
      <c r="D2" s="533"/>
      <c r="E2" s="31" t="s">
        <v>130</v>
      </c>
      <c r="F2" s="31" t="s">
        <v>131</v>
      </c>
    </row>
    <row r="3" spans="2:6" x14ac:dyDescent="0.45">
      <c r="B3" s="546" t="s">
        <v>132</v>
      </c>
      <c r="C3" s="547"/>
      <c r="D3" s="548"/>
      <c r="E3" s="24">
        <f>'H&amp;S Overview'!G49</f>
        <v>7</v>
      </c>
      <c r="F3" s="5">
        <v>10</v>
      </c>
    </row>
    <row r="4" spans="2:6" x14ac:dyDescent="0.45">
      <c r="B4" s="143" t="s">
        <v>133</v>
      </c>
      <c r="C4" s="144"/>
      <c r="D4" s="549"/>
      <c r="E4" s="24">
        <f>'Machine Shop'!N44</f>
        <v>20</v>
      </c>
      <c r="F4" s="5">
        <v>20</v>
      </c>
    </row>
    <row r="5" spans="2:6" x14ac:dyDescent="0.45">
      <c r="B5" s="143" t="s">
        <v>134</v>
      </c>
      <c r="C5" s="144"/>
      <c r="D5" s="549"/>
      <c r="E5" s="24">
        <f>'Engine Strip'!P39</f>
        <v>24.5</v>
      </c>
      <c r="F5" s="5">
        <v>25</v>
      </c>
    </row>
    <row r="6" spans="2:6" x14ac:dyDescent="0.45">
      <c r="B6" s="143" t="s">
        <v>135</v>
      </c>
      <c r="C6" s="144"/>
      <c r="D6" s="549"/>
      <c r="E6" s="24">
        <f>Suspension!O23</f>
        <v>7</v>
      </c>
      <c r="F6" s="5">
        <v>17</v>
      </c>
    </row>
    <row r="7" spans="2:6" x14ac:dyDescent="0.45">
      <c r="B7" s="143" t="s">
        <v>136</v>
      </c>
      <c r="C7" s="144"/>
      <c r="D7" s="549"/>
      <c r="E7" s="24">
        <f>'Ad Manufacturing'!P22</f>
        <v>9.5</v>
      </c>
      <c r="F7" s="5">
        <v>12</v>
      </c>
    </row>
    <row r="8" spans="2:6" x14ac:dyDescent="0.45">
      <c r="B8" s="143" t="s">
        <v>137</v>
      </c>
      <c r="C8" s="144"/>
      <c r="D8" s="549"/>
      <c r="E8" s="24">
        <f>Composites!P24</f>
        <v>10</v>
      </c>
      <c r="F8" s="5">
        <v>10</v>
      </c>
    </row>
    <row r="9" spans="2:6" x14ac:dyDescent="0.45">
      <c r="B9" s="550" t="s">
        <v>138</v>
      </c>
      <c r="C9" s="551"/>
      <c r="D9" s="552"/>
      <c r="E9" s="35" t="s">
        <v>235</v>
      </c>
      <c r="F9" s="10" t="s">
        <v>123</v>
      </c>
    </row>
    <row r="10" spans="2:6" ht="14.65" thickBot="1" x14ac:dyDescent="0.5">
      <c r="B10" s="540" t="s">
        <v>139</v>
      </c>
      <c r="C10" s="541"/>
      <c r="D10" s="542"/>
      <c r="E10" s="35" cm="1">
        <f t="array" ref="E10">CPD!Q38:Q38</f>
        <v>6</v>
      </c>
      <c r="F10" s="10">
        <v>6</v>
      </c>
    </row>
    <row r="11" spans="2:6" ht="14.65" thickBot="1" x14ac:dyDescent="0.5">
      <c r="B11" s="543" t="s">
        <v>140</v>
      </c>
      <c r="C11" s="544"/>
      <c r="D11" s="545"/>
      <c r="E11" s="36">
        <f>SUM(E3:E10)</f>
        <v>84</v>
      </c>
      <c r="F11" s="33">
        <f>F3+F4+F5+F6+F7+F8+F10</f>
        <v>100</v>
      </c>
    </row>
    <row r="12" spans="2:6" ht="14.65" thickBot="1" x14ac:dyDescent="0.5">
      <c r="B12" s="534" t="s">
        <v>141</v>
      </c>
      <c r="C12" s="535"/>
      <c r="D12" s="536"/>
      <c r="E12" s="37">
        <v>1.3</v>
      </c>
      <c r="F12" s="32">
        <v>100</v>
      </c>
    </row>
    <row r="13" spans="2:6" ht="14.65" thickBot="1" x14ac:dyDescent="0.5"/>
    <row r="14" spans="2:6" ht="14.65" thickBot="1" x14ac:dyDescent="0.5">
      <c r="B14" s="537" t="s">
        <v>142</v>
      </c>
      <c r="C14" s="538"/>
      <c r="D14" s="539"/>
      <c r="E14" s="553">
        <f>(E11*0.75)+(E12*0.25)</f>
        <v>63.325000000000003</v>
      </c>
      <c r="F14" s="34" t="s">
        <v>143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