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Documents\ebonygoddard 1910397\"/>
    </mc:Choice>
  </mc:AlternateContent>
  <xr:revisionPtr revIDLastSave="0" documentId="13_ncr:1_{D9A81A6C-F31D-4D7B-BFDC-CA64CE5D4396}" xr6:coauthVersionLast="45" xr6:coauthVersionMax="45" xr10:uidLastSave="{00000000-0000-0000-0000-000000000000}"/>
  <bookViews>
    <workbookView xWindow="-120" yWindow="-120" windowWidth="20730" windowHeight="11160" activeTab="5" xr2:uid="{BFFC3920-E32B-4B78-B32A-12F52EE87BBD}"/>
  </bookViews>
  <sheets>
    <sheet name="informatin sheet" sheetId="6" r:id="rId1"/>
    <sheet name="spring" sheetId="1" r:id="rId2"/>
    <sheet name="summer" sheetId="3" r:id="rId3"/>
    <sheet name="autumn" sheetId="2" r:id="rId4"/>
    <sheet name="winter" sheetId="4" r:id="rId5"/>
    <sheet name="income and expenditure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5" l="1"/>
  <c r="C3" i="1"/>
  <c r="I20" i="5"/>
  <c r="J20" i="5"/>
  <c r="K20" i="5"/>
  <c r="L20" i="5"/>
  <c r="M20" i="5"/>
  <c r="N20" i="5"/>
  <c r="H20" i="5"/>
  <c r="G20" i="5"/>
  <c r="F20" i="5"/>
  <c r="E20" i="5"/>
  <c r="D20" i="5"/>
  <c r="C20" i="5"/>
  <c r="N19" i="5"/>
  <c r="M19" i="5"/>
  <c r="L19" i="5"/>
  <c r="K19" i="5"/>
  <c r="J19" i="5"/>
  <c r="I19" i="5"/>
  <c r="H19" i="5"/>
  <c r="G19" i="5"/>
  <c r="F19" i="5"/>
  <c r="E19" i="5"/>
  <c r="D19" i="5"/>
  <c r="C19" i="5"/>
  <c r="N17" i="5"/>
  <c r="M17" i="5"/>
  <c r="L17" i="5"/>
  <c r="K17" i="5"/>
  <c r="J17" i="5"/>
  <c r="I17" i="5"/>
  <c r="H17" i="5"/>
  <c r="G17" i="5"/>
  <c r="F17" i="5"/>
  <c r="E17" i="5"/>
  <c r="D17" i="5"/>
  <c r="C17" i="5"/>
  <c r="N18" i="5"/>
  <c r="M18" i="5"/>
  <c r="L18" i="5"/>
  <c r="K18" i="5"/>
  <c r="J18" i="5"/>
  <c r="I18" i="5"/>
  <c r="H18" i="5"/>
  <c r="G18" i="5"/>
  <c r="F18" i="5"/>
  <c r="E18" i="5"/>
  <c r="D18" i="5"/>
  <c r="C18" i="5"/>
  <c r="N14" i="5" l="1"/>
  <c r="M14" i="5"/>
  <c r="L14" i="5"/>
  <c r="K14" i="5"/>
  <c r="J14" i="5"/>
  <c r="I14" i="5"/>
  <c r="H14" i="5"/>
  <c r="G14" i="5"/>
  <c r="F14" i="5"/>
  <c r="E14" i="5"/>
  <c r="D14" i="5"/>
  <c r="C14" i="5"/>
  <c r="N13" i="5"/>
  <c r="M13" i="5"/>
  <c r="L13" i="5"/>
  <c r="K13" i="5"/>
  <c r="J13" i="5"/>
  <c r="I13" i="5"/>
  <c r="H13" i="5"/>
  <c r="G13" i="5"/>
  <c r="F13" i="5"/>
  <c r="E13" i="5"/>
  <c r="D13" i="5"/>
  <c r="E12" i="5" l="1"/>
  <c r="D12" i="5"/>
  <c r="E11" i="5"/>
  <c r="D11" i="5"/>
  <c r="C11" i="5"/>
  <c r="H10" i="5"/>
  <c r="G10" i="5"/>
  <c r="F10" i="5"/>
  <c r="E10" i="5"/>
  <c r="D10" i="5"/>
  <c r="C10" i="5"/>
  <c r="F9" i="5"/>
  <c r="E9" i="5"/>
  <c r="D9" i="5"/>
  <c r="N6" i="5"/>
  <c r="M3" i="5"/>
  <c r="N3" i="5" s="1"/>
  <c r="M4" i="5"/>
  <c r="N4" i="5" s="1"/>
  <c r="M5" i="5"/>
  <c r="N5" i="5" s="1"/>
  <c r="M6" i="5"/>
  <c r="I6" i="5"/>
  <c r="J6" i="5" s="1"/>
  <c r="K6" i="5" s="1"/>
  <c r="L6" i="5" s="1"/>
  <c r="I5" i="5"/>
  <c r="J5" i="5" s="1"/>
  <c r="K5" i="5" s="1"/>
  <c r="L5" i="5" s="1"/>
  <c r="H3" i="5"/>
  <c r="I3" i="5" s="1"/>
  <c r="H4" i="5"/>
  <c r="I4" i="5" s="1"/>
  <c r="J4" i="5" s="1"/>
  <c r="K4" i="5" s="1"/>
  <c r="L4" i="5" s="1"/>
  <c r="H5" i="5"/>
  <c r="H6" i="5"/>
  <c r="G4" i="5"/>
  <c r="G5" i="5"/>
  <c r="G6" i="5"/>
  <c r="G3" i="5"/>
  <c r="F4" i="5"/>
  <c r="F5" i="5"/>
  <c r="F6" i="5"/>
  <c r="F3" i="5"/>
  <c r="E4" i="5"/>
  <c r="E5" i="5"/>
  <c r="E6" i="5"/>
  <c r="E3" i="5"/>
  <c r="D4" i="5"/>
  <c r="D5" i="5"/>
  <c r="D6" i="5"/>
  <c r="D3" i="5"/>
  <c r="C6" i="5"/>
  <c r="C5" i="5"/>
  <c r="C4" i="5"/>
  <c r="D6" i="4"/>
  <c r="D5" i="4"/>
  <c r="D4" i="4"/>
  <c r="D3" i="4"/>
  <c r="D7" i="4" s="1"/>
  <c r="D6" i="2"/>
  <c r="D5" i="2"/>
  <c r="D4" i="2"/>
  <c r="D3" i="2"/>
  <c r="D7" i="2" s="1"/>
  <c r="D6" i="3"/>
  <c r="D5" i="3"/>
  <c r="D4" i="3"/>
  <c r="D3" i="3"/>
  <c r="D7" i="3" s="1"/>
  <c r="D6" i="1"/>
  <c r="D5" i="1"/>
  <c r="D4" i="1"/>
  <c r="D3" i="1"/>
  <c r="D7" i="1" s="1"/>
  <c r="B6" i="4"/>
  <c r="E6" i="4" s="1"/>
  <c r="B5" i="4"/>
  <c r="B4" i="4"/>
  <c r="B3" i="4"/>
  <c r="B6" i="2"/>
  <c r="E6" i="2" s="1"/>
  <c r="B5" i="2"/>
  <c r="E5" i="2" s="1"/>
  <c r="B4" i="2"/>
  <c r="E4" i="2" s="1"/>
  <c r="B3" i="2"/>
  <c r="B6" i="3"/>
  <c r="E6" i="3" s="1"/>
  <c r="B5" i="3"/>
  <c r="B4" i="3"/>
  <c r="C4" i="3" s="1"/>
  <c r="B3" i="3"/>
  <c r="E3" i="3" s="1"/>
  <c r="B6" i="1"/>
  <c r="E6" i="1" s="1"/>
  <c r="B5" i="1"/>
  <c r="B4" i="1"/>
  <c r="E4" i="1" s="1"/>
  <c r="B3" i="1"/>
  <c r="E3" i="1" s="1"/>
  <c r="E7" i="1" l="1"/>
  <c r="J3" i="5"/>
  <c r="E7" i="3"/>
  <c r="E4" i="4"/>
  <c r="B7" i="3"/>
  <c r="C4" i="1"/>
  <c r="F4" i="1" s="1"/>
  <c r="C3" i="3"/>
  <c r="C6" i="2"/>
  <c r="F6" i="2" s="1"/>
  <c r="C5" i="4"/>
  <c r="F5" i="4" s="1"/>
  <c r="E5" i="4"/>
  <c r="B7" i="2"/>
  <c r="C5" i="1"/>
  <c r="F5" i="1" s="1"/>
  <c r="C3" i="2"/>
  <c r="C6" i="4"/>
  <c r="F6" i="4" s="1"/>
  <c r="E5" i="1"/>
  <c r="F6" i="1"/>
  <c r="E4" i="3"/>
  <c r="F4" i="3" s="1"/>
  <c r="E3" i="2"/>
  <c r="E7" i="2" s="1"/>
  <c r="B7" i="1"/>
  <c r="C6" i="3"/>
  <c r="C4" i="4"/>
  <c r="F4" i="4" s="1"/>
  <c r="B7" i="4"/>
  <c r="C6" i="1"/>
  <c r="C5" i="3"/>
  <c r="F5" i="3" s="1"/>
  <c r="C4" i="2"/>
  <c r="F4" i="2" s="1"/>
  <c r="C3" i="4"/>
  <c r="C7" i="4" s="1"/>
  <c r="E5" i="3"/>
  <c r="F6" i="3"/>
  <c r="E3" i="4"/>
  <c r="C5" i="2"/>
  <c r="F5" i="2" s="1"/>
  <c r="C7" i="1" l="1"/>
  <c r="F3" i="3"/>
  <c r="C7" i="3"/>
  <c r="F3" i="4"/>
  <c r="K3" i="5"/>
  <c r="L3" i="5" s="1"/>
  <c r="E7" i="4"/>
  <c r="C7" i="2"/>
  <c r="F3" i="1"/>
  <c r="F3" i="2"/>
</calcChain>
</file>

<file path=xl/sharedStrings.xml><?xml version="1.0" encoding="utf-8"?>
<sst xmlns="http://schemas.openxmlformats.org/spreadsheetml/2006/main" count="127" uniqueCount="53">
  <si>
    <t>spring</t>
  </si>
  <si>
    <t>pigs</t>
  </si>
  <si>
    <t>sheep</t>
  </si>
  <si>
    <t>cows</t>
  </si>
  <si>
    <t>calves</t>
  </si>
  <si>
    <t>incom</t>
  </si>
  <si>
    <t xml:space="preserve">auction </t>
  </si>
  <si>
    <t>transport</t>
  </si>
  <si>
    <t>market fees</t>
  </si>
  <si>
    <t>total income</t>
  </si>
  <si>
    <t>summer</t>
  </si>
  <si>
    <t xml:space="preserve">cows </t>
  </si>
  <si>
    <t>income</t>
  </si>
  <si>
    <t>total incom</t>
  </si>
  <si>
    <t>total</t>
  </si>
  <si>
    <t>auction</t>
  </si>
  <si>
    <t>autumn</t>
  </si>
  <si>
    <t>winter</t>
  </si>
  <si>
    <t>cost</t>
  </si>
  <si>
    <t>jan</t>
  </si>
  <si>
    <t>feb</t>
  </si>
  <si>
    <t>march</t>
  </si>
  <si>
    <t xml:space="preserve">april </t>
  </si>
  <si>
    <t>may</t>
  </si>
  <si>
    <t>june</t>
  </si>
  <si>
    <t>july</t>
  </si>
  <si>
    <t>august</t>
  </si>
  <si>
    <t>sept</t>
  </si>
  <si>
    <t>oct</t>
  </si>
  <si>
    <t>nov</t>
  </si>
  <si>
    <t>dec</t>
  </si>
  <si>
    <t xml:space="preserve">pigs </t>
  </si>
  <si>
    <t>innoculations</t>
  </si>
  <si>
    <t>number of animals held and sold</t>
  </si>
  <si>
    <t>price of animals in pounds</t>
  </si>
  <si>
    <t>selling costs</t>
  </si>
  <si>
    <t>auction fees</t>
  </si>
  <si>
    <t>average weekly costs of keeping animals</t>
  </si>
  <si>
    <t>other costs innoculation</t>
  </si>
  <si>
    <t>april</t>
  </si>
  <si>
    <t>vet fees</t>
  </si>
  <si>
    <t>increase 1%</t>
  </si>
  <si>
    <t xml:space="preserve">cows attract a subsidy of </t>
  </si>
  <si>
    <t xml:space="preserve">calves attracted a subsidy of </t>
  </si>
  <si>
    <t>sheep (not lambs) attract</t>
  </si>
  <si>
    <t>of total sales</t>
  </si>
  <si>
    <t>per animal</t>
  </si>
  <si>
    <t>total costs</t>
  </si>
  <si>
    <t>susidy cows</t>
  </si>
  <si>
    <t>bal b/fwd</t>
  </si>
  <si>
    <t>per animal per month</t>
  </si>
  <si>
    <t>subsidy sheep</t>
  </si>
  <si>
    <t>bal c/ fwd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</si>
</sst>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£&quot;#,##0;[Red]\-&quot;£&quot;#,##0"/>
    <numFmt numFmtId="8" formatCode="&quot;£&quot;#,##0.00;[Red]\-&quot;£&quot;#,##0.00"/>
    <numFmt numFmtId="164" formatCode="&quot;£&quot;#,##0.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8" fontId="0" fillId="0" borderId="0" xfId="0" applyNumberFormat="1"/>
    <xf numFmtId="0" fontId="0" fillId="0" borderId="0" xfId="1" applyNumberFormat="1" applyFont="1"/>
    <xf numFmtId="9" fontId="0" fillId="0" borderId="0" xfId="0" applyNumberFormat="1"/>
    <xf numFmtId="0" fontId="0" fillId="0" borderId="0" xfId="0" applyNumberFormat="1"/>
    <xf numFmtId="1" fontId="0" fillId="0" borderId="0" xfId="0" applyNumberFormat="1"/>
    <xf numFmtId="10" fontId="0" fillId="0" borderId="0" xfId="0" applyNumberFormat="1"/>
    <xf numFmtId="164" fontId="0" fillId="0" borderId="0" xfId="0" applyNumberFormat="1"/>
    <xf numFmtId="6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152F7-962D-4F28-99C4-037D40BEA529}">
  <dimension ref="A1:M34"/>
  <sheetViews>
    <sheetView workbookViewId="0">
      <selection activeCell="B9" sqref="B9"/>
    </sheetView>
  </sheetViews>
  <sheetFormatPr defaultRowHeight="15" x14ac:dyDescent="0.25"/>
  <cols>
    <col min="1" max="1" width="36.28515625" customWidth="1"/>
    <col min="2" max="2" width="16.28515625" customWidth="1"/>
    <col min="3" max="3" width="19.42578125" customWidth="1"/>
    <col min="4" max="4" width="9.140625" customWidth="1"/>
  </cols>
  <sheetData>
    <row r="1" spans="1:5" x14ac:dyDescent="0.25">
      <c r="A1" t="s">
        <v>33</v>
      </c>
    </row>
    <row r="2" spans="1:5" x14ac:dyDescent="0.25">
      <c r="A2" t="s">
        <v>1</v>
      </c>
      <c r="B2">
        <v>150</v>
      </c>
    </row>
    <row r="3" spans="1:5" x14ac:dyDescent="0.25">
      <c r="A3" t="s">
        <v>2</v>
      </c>
      <c r="B3">
        <v>350</v>
      </c>
    </row>
    <row r="4" spans="1:5" x14ac:dyDescent="0.25">
      <c r="A4" t="s">
        <v>3</v>
      </c>
      <c r="B4">
        <v>215</v>
      </c>
    </row>
    <row r="5" spans="1:5" x14ac:dyDescent="0.25">
      <c r="A5" t="s">
        <v>4</v>
      </c>
      <c r="B5">
        <v>30</v>
      </c>
    </row>
    <row r="6" spans="1:5" x14ac:dyDescent="0.25">
      <c r="A6" t="s">
        <v>34</v>
      </c>
      <c r="B6" t="s">
        <v>0</v>
      </c>
      <c r="C6" t="s">
        <v>10</v>
      </c>
      <c r="D6" t="s">
        <v>16</v>
      </c>
      <c r="E6" t="s">
        <v>17</v>
      </c>
    </row>
    <row r="7" spans="1:5" x14ac:dyDescent="0.25">
      <c r="A7" t="s">
        <v>1</v>
      </c>
      <c r="B7">
        <v>100</v>
      </c>
      <c r="C7">
        <v>90</v>
      </c>
      <c r="D7">
        <v>80</v>
      </c>
      <c r="E7">
        <v>90</v>
      </c>
    </row>
    <row r="8" spans="1:5" x14ac:dyDescent="0.25">
      <c r="A8" t="s">
        <v>2</v>
      </c>
      <c r="B8">
        <v>55</v>
      </c>
      <c r="C8">
        <v>50</v>
      </c>
      <c r="D8">
        <v>50</v>
      </c>
      <c r="E8">
        <v>50</v>
      </c>
    </row>
    <row r="9" spans="1:5" x14ac:dyDescent="0.25">
      <c r="A9" t="s">
        <v>3</v>
      </c>
      <c r="B9">
        <v>300</v>
      </c>
      <c r="C9">
        <v>320</v>
      </c>
      <c r="D9">
        <v>325</v>
      </c>
      <c r="E9">
        <v>335</v>
      </c>
    </row>
    <row r="10" spans="1:5" x14ac:dyDescent="0.25">
      <c r="A10" t="s">
        <v>4</v>
      </c>
      <c r="B10">
        <v>150</v>
      </c>
      <c r="C10">
        <v>150</v>
      </c>
      <c r="D10">
        <v>175</v>
      </c>
      <c r="E10">
        <v>165</v>
      </c>
    </row>
    <row r="12" spans="1:5" x14ac:dyDescent="0.25">
      <c r="A12" t="s">
        <v>35</v>
      </c>
    </row>
    <row r="13" spans="1:5" x14ac:dyDescent="0.25">
      <c r="A13" t="s">
        <v>36</v>
      </c>
      <c r="B13" s="3">
        <v>0.02</v>
      </c>
      <c r="C13" t="s">
        <v>45</v>
      </c>
    </row>
    <row r="14" spans="1:5" x14ac:dyDescent="0.25">
      <c r="A14" t="s">
        <v>7</v>
      </c>
      <c r="B14" s="1">
        <v>0.05</v>
      </c>
      <c r="C14" t="s">
        <v>46</v>
      </c>
    </row>
    <row r="15" spans="1:5" x14ac:dyDescent="0.25">
      <c r="A15" t="s">
        <v>8</v>
      </c>
      <c r="B15" s="6">
        <v>5.0000000000000001E-4</v>
      </c>
      <c r="C15" t="s">
        <v>45</v>
      </c>
    </row>
    <row r="17" spans="1:13" x14ac:dyDescent="0.25">
      <c r="A17" t="s">
        <v>37</v>
      </c>
    </row>
    <row r="18" spans="1:13" x14ac:dyDescent="0.25">
      <c r="A18" t="s">
        <v>1</v>
      </c>
      <c r="B18" s="1">
        <v>0.85</v>
      </c>
    </row>
    <row r="19" spans="1:13" x14ac:dyDescent="0.25">
      <c r="A19" t="s">
        <v>2</v>
      </c>
      <c r="B19" s="1">
        <v>0.45</v>
      </c>
    </row>
    <row r="20" spans="1:13" x14ac:dyDescent="0.25">
      <c r="A20" t="s">
        <v>3</v>
      </c>
      <c r="B20" s="1">
        <v>2.75</v>
      </c>
    </row>
    <row r="21" spans="1:13" x14ac:dyDescent="0.25">
      <c r="A21" t="s">
        <v>4</v>
      </c>
      <c r="B21" s="1">
        <v>1.5</v>
      </c>
    </row>
    <row r="22" spans="1:13" x14ac:dyDescent="0.25">
      <c r="B22" t="s">
        <v>19</v>
      </c>
      <c r="C22" t="s">
        <v>20</v>
      </c>
      <c r="D22" t="s">
        <v>21</v>
      </c>
      <c r="E22" t="s">
        <v>39</v>
      </c>
      <c r="F22" t="s">
        <v>23</v>
      </c>
      <c r="G22" t="s">
        <v>24</v>
      </c>
      <c r="H22" t="s">
        <v>25</v>
      </c>
      <c r="I22" t="s">
        <v>26</v>
      </c>
      <c r="J22" t="s">
        <v>27</v>
      </c>
      <c r="K22" t="s">
        <v>28</v>
      </c>
      <c r="L22" t="s">
        <v>29</v>
      </c>
      <c r="M22" t="s">
        <v>30</v>
      </c>
    </row>
    <row r="23" spans="1:13" x14ac:dyDescent="0.25">
      <c r="A23" t="s">
        <v>38</v>
      </c>
      <c r="C23" s="1"/>
      <c r="D23" s="1"/>
      <c r="E23" s="1"/>
    </row>
    <row r="24" spans="1:13" x14ac:dyDescent="0.25">
      <c r="A24" t="s">
        <v>1</v>
      </c>
      <c r="B24" s="1"/>
      <c r="C24" s="1">
        <v>0.7</v>
      </c>
      <c r="D24" s="1">
        <v>0.7</v>
      </c>
      <c r="E24" s="1">
        <v>0.7</v>
      </c>
      <c r="F24" s="1"/>
      <c r="G24" s="1"/>
    </row>
    <row r="25" spans="1:13" x14ac:dyDescent="0.25">
      <c r="A25" t="s">
        <v>2</v>
      </c>
      <c r="B25" s="1">
        <v>1.5</v>
      </c>
      <c r="C25" s="1">
        <v>1.5</v>
      </c>
      <c r="D25" s="1">
        <v>1.5</v>
      </c>
      <c r="E25" s="1">
        <v>1.5</v>
      </c>
      <c r="F25" s="1">
        <v>1.5</v>
      </c>
      <c r="G25" s="1">
        <v>1.5</v>
      </c>
    </row>
    <row r="26" spans="1:13" x14ac:dyDescent="0.25">
      <c r="A26" t="s">
        <v>3</v>
      </c>
      <c r="B26" s="1">
        <v>1.5</v>
      </c>
      <c r="C26" s="1">
        <v>1.5</v>
      </c>
      <c r="D26" s="1">
        <v>1.5</v>
      </c>
    </row>
    <row r="27" spans="1:13" x14ac:dyDescent="0.25">
      <c r="A27" t="s">
        <v>4</v>
      </c>
      <c r="C27" s="1">
        <v>1.25</v>
      </c>
      <c r="D27" s="1">
        <v>1.25</v>
      </c>
    </row>
    <row r="29" spans="1:13" x14ac:dyDescent="0.25">
      <c r="A29" t="s">
        <v>40</v>
      </c>
      <c r="B29" s="1">
        <v>250</v>
      </c>
      <c r="C29" t="s">
        <v>41</v>
      </c>
    </row>
    <row r="31" spans="1:13" x14ac:dyDescent="0.25">
      <c r="A31" t="s">
        <v>12</v>
      </c>
    </row>
    <row r="32" spans="1:13" x14ac:dyDescent="0.25">
      <c r="A32" t="s">
        <v>42</v>
      </c>
      <c r="B32" s="8">
        <v>5</v>
      </c>
      <c r="C32" t="s">
        <v>50</v>
      </c>
    </row>
    <row r="33" spans="1:3" x14ac:dyDescent="0.25">
      <c r="A33" t="s">
        <v>43</v>
      </c>
      <c r="B33" s="8">
        <v>2</v>
      </c>
      <c r="C33" t="s">
        <v>50</v>
      </c>
    </row>
    <row r="34" spans="1:3" x14ac:dyDescent="0.25">
      <c r="A34" t="s">
        <v>44</v>
      </c>
      <c r="B34" s="1">
        <v>0.5</v>
      </c>
      <c r="C34" t="s">
        <v>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E08F4-D12E-4A54-96DE-123AF2E6F994}">
  <dimension ref="A1:F7"/>
  <sheetViews>
    <sheetView workbookViewId="0">
      <selection activeCell="E3" sqref="E3"/>
    </sheetView>
  </sheetViews>
  <sheetFormatPr defaultRowHeight="15" x14ac:dyDescent="0.25"/>
  <cols>
    <col min="5" max="5" width="12.7109375" customWidth="1"/>
    <col min="6" max="6" width="13" customWidth="1"/>
  </cols>
  <sheetData>
    <row r="1" spans="1:6" x14ac:dyDescent="0.25">
      <c r="A1" t="s">
        <v>0</v>
      </c>
    </row>
    <row r="2" spans="1:6" x14ac:dyDescent="0.25"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6" x14ac:dyDescent="0.25">
      <c r="A3" t="s">
        <v>1</v>
      </c>
      <c r="B3">
        <f>'informatin sheet'!$B$2*'informatin sheet'!$B$7</f>
        <v>15000</v>
      </c>
      <c r="C3" s="2">
        <f>B3*'informatin sheet'!B13</f>
        <v>300</v>
      </c>
      <c r="D3" s="1">
        <f>'informatin sheet'!$B$2*'informatin sheet'!$B$14</f>
        <v>7.5</v>
      </c>
      <c r="E3">
        <f>$B$3*'informatin sheet'!$B$15</f>
        <v>7.5</v>
      </c>
      <c r="F3">
        <f>SUM(B3:E3)</f>
        <v>15315</v>
      </c>
    </row>
    <row r="4" spans="1:6" x14ac:dyDescent="0.25">
      <c r="A4" t="s">
        <v>2</v>
      </c>
      <c r="B4">
        <f>'informatin sheet'!$B$3*'informatin sheet'!$B$8</f>
        <v>19250</v>
      </c>
      <c r="C4">
        <f>B4*'informatin sheet'!B13</f>
        <v>385</v>
      </c>
      <c r="D4" s="1">
        <f>'informatin sheet'!$B$3*'informatin sheet'!$B$14</f>
        <v>17.5</v>
      </c>
      <c r="E4">
        <f>$B$4*'informatin sheet'!$B$15</f>
        <v>9.625</v>
      </c>
      <c r="F4" s="5">
        <f t="shared" ref="F4:F6" si="0">SUM(B4:E4)</f>
        <v>19662.125</v>
      </c>
    </row>
    <row r="5" spans="1:6" x14ac:dyDescent="0.25">
      <c r="A5" t="s">
        <v>3</v>
      </c>
      <c r="B5">
        <f>'informatin sheet'!$B$4*'informatin sheet'!$B$9</f>
        <v>64500</v>
      </c>
      <c r="C5">
        <f>B5*'informatin sheet'!B13</f>
        <v>1290</v>
      </c>
      <c r="D5" s="1">
        <f>'informatin sheet'!$B$4*'informatin sheet'!$B$14</f>
        <v>10.75</v>
      </c>
      <c r="E5">
        <f>$B$5*'informatin sheet'!$B$15</f>
        <v>32.25</v>
      </c>
      <c r="F5">
        <f t="shared" si="0"/>
        <v>65833</v>
      </c>
    </row>
    <row r="6" spans="1:6" x14ac:dyDescent="0.25">
      <c r="A6" t="s">
        <v>4</v>
      </c>
      <c r="B6">
        <f>'informatin sheet'!$B$5*'informatin sheet'!$B$10</f>
        <v>4500</v>
      </c>
      <c r="C6" s="4">
        <f>B6*'informatin sheet'!B13</f>
        <v>90</v>
      </c>
      <c r="D6" s="1">
        <f>'informatin sheet'!$B$5*'informatin sheet'!$B$14</f>
        <v>1.5</v>
      </c>
      <c r="E6">
        <f>$B$6*'informatin sheet'!$B$15</f>
        <v>2.25</v>
      </c>
      <c r="F6" s="5">
        <f t="shared" si="0"/>
        <v>4593.75</v>
      </c>
    </row>
    <row r="7" spans="1:6" x14ac:dyDescent="0.25">
      <c r="A7" t="s">
        <v>14</v>
      </c>
      <c r="B7">
        <f>SUM(B3:B6)</f>
        <v>103250</v>
      </c>
      <c r="C7">
        <f>SUM(C3:C6)</f>
        <v>2065</v>
      </c>
      <c r="D7" s="1">
        <f>SUM(D3:D6)</f>
        <v>37.25</v>
      </c>
      <c r="E7">
        <f>SUM(E3:E6)</f>
        <v>51.625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4AB9E-BB4E-4950-8B3D-3FB147300A55}">
  <dimension ref="A1:F7"/>
  <sheetViews>
    <sheetView workbookViewId="0">
      <selection activeCell="E3" sqref="E3"/>
    </sheetView>
  </sheetViews>
  <sheetFormatPr defaultRowHeight="15" x14ac:dyDescent="0.25"/>
  <cols>
    <col min="5" max="5" width="12" customWidth="1"/>
    <col min="6" max="6" width="12.5703125" customWidth="1"/>
  </cols>
  <sheetData>
    <row r="1" spans="1:6" x14ac:dyDescent="0.25">
      <c r="A1" t="s">
        <v>10</v>
      </c>
    </row>
    <row r="2" spans="1:6" x14ac:dyDescent="0.25">
      <c r="B2" t="s">
        <v>5</v>
      </c>
      <c r="C2" t="s">
        <v>15</v>
      </c>
      <c r="D2" t="s">
        <v>7</v>
      </c>
      <c r="E2" t="s">
        <v>8</v>
      </c>
      <c r="F2" t="s">
        <v>9</v>
      </c>
    </row>
    <row r="3" spans="1:6" x14ac:dyDescent="0.25">
      <c r="A3" t="s">
        <v>1</v>
      </c>
      <c r="B3">
        <f>'informatin sheet'!$B$2*'informatin sheet'!$C$7</f>
        <v>13500</v>
      </c>
      <c r="C3">
        <f>B3*'informatin sheet'!B13</f>
        <v>270</v>
      </c>
      <c r="D3" s="1">
        <f>'informatin sheet'!$B$2*'informatin sheet'!$B$14</f>
        <v>7.5</v>
      </c>
      <c r="E3">
        <f>$B$3*'informatin sheet'!$B$15</f>
        <v>6.75</v>
      </c>
      <c r="F3">
        <f>SUM(B3:E3)</f>
        <v>13784.25</v>
      </c>
    </row>
    <row r="4" spans="1:6" x14ac:dyDescent="0.25">
      <c r="A4" t="s">
        <v>2</v>
      </c>
      <c r="B4">
        <f>'informatin sheet'!$B$3*'informatin sheet'!$C$8</f>
        <v>17500</v>
      </c>
      <c r="C4">
        <f>summer!$B$4*'informatin sheet'!B13</f>
        <v>350</v>
      </c>
      <c r="D4" s="1">
        <f>'informatin sheet'!$B$3*'informatin sheet'!$B$14</f>
        <v>17.5</v>
      </c>
      <c r="E4">
        <f>$B$4*'informatin sheet'!$B$15</f>
        <v>8.75</v>
      </c>
      <c r="F4">
        <f t="shared" ref="F4:F6" si="0">SUM(B4:E4)</f>
        <v>17876.25</v>
      </c>
    </row>
    <row r="5" spans="1:6" x14ac:dyDescent="0.25">
      <c r="A5" t="s">
        <v>3</v>
      </c>
      <c r="B5">
        <f>'informatin sheet'!$B$4*'informatin sheet'!$C$9</f>
        <v>68800</v>
      </c>
      <c r="C5">
        <f>$B$5*'informatin sheet'!$B$13</f>
        <v>1376</v>
      </c>
      <c r="D5" s="1">
        <f>'informatin sheet'!$B$4*'informatin sheet'!$B$14</f>
        <v>10.75</v>
      </c>
      <c r="E5">
        <f>$B$5*'informatin sheet'!$B$15</f>
        <v>34.4</v>
      </c>
      <c r="F5">
        <f t="shared" si="0"/>
        <v>70221.149999999994</v>
      </c>
    </row>
    <row r="6" spans="1:6" x14ac:dyDescent="0.25">
      <c r="A6" t="s">
        <v>4</v>
      </c>
      <c r="B6">
        <f>'informatin sheet'!$B$4*'informatin sheet'!$C$10</f>
        <v>32250</v>
      </c>
      <c r="C6">
        <f>$B$6*'informatin sheet'!$B$13</f>
        <v>645</v>
      </c>
      <c r="D6" s="1">
        <f>'informatin sheet'!$B$5*'informatin sheet'!$B$14</f>
        <v>1.5</v>
      </c>
      <c r="E6">
        <f>$B$6*'informatin sheet'!$B$15</f>
        <v>16.125</v>
      </c>
      <c r="F6">
        <f t="shared" si="0"/>
        <v>32912.625</v>
      </c>
    </row>
    <row r="7" spans="1:6" x14ac:dyDescent="0.25">
      <c r="A7" t="s">
        <v>14</v>
      </c>
      <c r="B7">
        <f>SUM(B3:B6)</f>
        <v>132050</v>
      </c>
      <c r="C7">
        <f>SUM(C3:C6)</f>
        <v>2641</v>
      </c>
      <c r="D7" s="1">
        <f>SUM(D3:D6)</f>
        <v>37.25</v>
      </c>
      <c r="E7">
        <f>SUM(E3:E6)</f>
        <v>66.025000000000006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D3956-E381-4FDA-90AB-4BA48CB4217D}">
  <dimension ref="A1:F7"/>
  <sheetViews>
    <sheetView workbookViewId="0">
      <selection activeCell="E3" sqref="E3"/>
    </sheetView>
  </sheetViews>
  <sheetFormatPr defaultRowHeight="15" x14ac:dyDescent="0.25"/>
  <cols>
    <col min="5" max="5" width="11.28515625" customWidth="1"/>
    <col min="6" max="6" width="10.42578125" customWidth="1"/>
  </cols>
  <sheetData>
    <row r="1" spans="1:6" x14ac:dyDescent="0.25">
      <c r="A1" t="s">
        <v>16</v>
      </c>
    </row>
    <row r="2" spans="1:6" x14ac:dyDescent="0.25">
      <c r="B2" t="s">
        <v>12</v>
      </c>
      <c r="C2" t="s">
        <v>6</v>
      </c>
      <c r="D2" t="s">
        <v>7</v>
      </c>
      <c r="E2" t="s">
        <v>8</v>
      </c>
      <c r="F2" t="s">
        <v>13</v>
      </c>
    </row>
    <row r="3" spans="1:6" x14ac:dyDescent="0.25">
      <c r="A3" t="s">
        <v>1</v>
      </c>
      <c r="B3">
        <f>'informatin sheet'!$B$2*'informatin sheet'!$D$7</f>
        <v>12000</v>
      </c>
      <c r="C3">
        <f>$B$3*'informatin sheet'!$B$13</f>
        <v>240</v>
      </c>
      <c r="D3" s="1">
        <f>'informatin sheet'!$B$2*'informatin sheet'!$B$14</f>
        <v>7.5</v>
      </c>
      <c r="E3">
        <f>$B$3*'informatin sheet'!$B$15</f>
        <v>6</v>
      </c>
      <c r="F3">
        <f>SUM(B3:E3)</f>
        <v>12253.5</v>
      </c>
    </row>
    <row r="4" spans="1:6" x14ac:dyDescent="0.25">
      <c r="A4" t="s">
        <v>2</v>
      </c>
      <c r="B4">
        <f>'informatin sheet'!$B$3*'informatin sheet'!$D$8</f>
        <v>17500</v>
      </c>
      <c r="C4">
        <f>B4*'informatin sheet'!$B$13</f>
        <v>350</v>
      </c>
      <c r="D4" s="1">
        <f>'informatin sheet'!$B$3*'informatin sheet'!$B$14</f>
        <v>17.5</v>
      </c>
      <c r="E4">
        <f>$B$4*'informatin sheet'!$B$15</f>
        <v>8.75</v>
      </c>
      <c r="F4">
        <f t="shared" ref="F4:F6" si="0">SUM(B4:E4)</f>
        <v>17876.25</v>
      </c>
    </row>
    <row r="5" spans="1:6" x14ac:dyDescent="0.25">
      <c r="A5" t="s">
        <v>11</v>
      </c>
      <c r="B5">
        <f>'informatin sheet'!$B$4*'informatin sheet'!$D$9</f>
        <v>69875</v>
      </c>
      <c r="C5" s="5">
        <f>$B$5*'informatin sheet'!$B$13</f>
        <v>1397.5</v>
      </c>
      <c r="D5" s="1">
        <f>'informatin sheet'!$B$4*'informatin sheet'!$B$14</f>
        <v>10.75</v>
      </c>
      <c r="E5">
        <f>$B$5*'informatin sheet'!$B$15</f>
        <v>34.9375</v>
      </c>
      <c r="F5">
        <f t="shared" si="0"/>
        <v>71318.1875</v>
      </c>
    </row>
    <row r="6" spans="1:6" x14ac:dyDescent="0.25">
      <c r="A6" t="s">
        <v>4</v>
      </c>
      <c r="B6">
        <f>'informatin sheet'!$B$5*'informatin sheet'!$D$10</f>
        <v>5250</v>
      </c>
      <c r="C6">
        <f>$B$6*'informatin sheet'!$B$13</f>
        <v>105</v>
      </c>
      <c r="D6" s="1">
        <f>'informatin sheet'!$B$5*'informatin sheet'!$B$14</f>
        <v>1.5</v>
      </c>
      <c r="E6">
        <f>$B$6*'informatin sheet'!$B$15</f>
        <v>2.625</v>
      </c>
      <c r="F6">
        <f t="shared" si="0"/>
        <v>5359.125</v>
      </c>
    </row>
    <row r="7" spans="1:6" x14ac:dyDescent="0.25">
      <c r="A7" t="s">
        <v>14</v>
      </c>
      <c r="B7">
        <f>SUM(B3:B6)</f>
        <v>104625</v>
      </c>
      <c r="C7">
        <f>SUM(C3:C6)</f>
        <v>2092.5</v>
      </c>
      <c r="D7" s="1">
        <f>SUM(D3:D6)</f>
        <v>37.25</v>
      </c>
      <c r="E7">
        <f>SUM(E3:E6)</f>
        <v>52.3125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DBAB7-1E4B-4181-93B6-AA161B228E09}">
  <dimension ref="A1:F7"/>
  <sheetViews>
    <sheetView workbookViewId="0">
      <selection activeCell="I9" sqref="I9"/>
    </sheetView>
  </sheetViews>
  <sheetFormatPr defaultRowHeight="15" x14ac:dyDescent="0.25"/>
  <cols>
    <col min="5" max="5" width="11.140625" customWidth="1"/>
    <col min="6" max="6" width="12.7109375" customWidth="1"/>
  </cols>
  <sheetData>
    <row r="1" spans="1:6" x14ac:dyDescent="0.25">
      <c r="A1" t="s">
        <v>17</v>
      </c>
    </row>
    <row r="2" spans="1:6" x14ac:dyDescent="0.25">
      <c r="B2" t="s">
        <v>12</v>
      </c>
      <c r="C2" t="s">
        <v>15</v>
      </c>
      <c r="D2" t="s">
        <v>7</v>
      </c>
      <c r="E2" t="s">
        <v>8</v>
      </c>
      <c r="F2" t="s">
        <v>9</v>
      </c>
    </row>
    <row r="3" spans="1:6" x14ac:dyDescent="0.25">
      <c r="A3" t="s">
        <v>1</v>
      </c>
      <c r="B3">
        <f>'informatin sheet'!$B$2*'informatin sheet'!$E$7</f>
        <v>13500</v>
      </c>
      <c r="C3">
        <f>$B$3*'informatin sheet'!$B$13</f>
        <v>270</v>
      </c>
      <c r="D3" s="1">
        <f>'informatin sheet'!$B$2*'informatin sheet'!$B$14</f>
        <v>7.5</v>
      </c>
      <c r="E3">
        <f>$B$3*'informatin sheet'!$B$15</f>
        <v>6.75</v>
      </c>
      <c r="F3">
        <f>SUM(B3:E3)</f>
        <v>13784.25</v>
      </c>
    </row>
    <row r="4" spans="1:6" x14ac:dyDescent="0.25">
      <c r="A4" t="s">
        <v>2</v>
      </c>
      <c r="B4">
        <f>'informatin sheet'!$B$3*'informatin sheet'!$E$8</f>
        <v>17500</v>
      </c>
      <c r="C4">
        <f>$B$4*'informatin sheet'!$B$13</f>
        <v>350</v>
      </c>
      <c r="D4" s="1">
        <f>'informatin sheet'!$B$3*'informatin sheet'!$B$14</f>
        <v>17.5</v>
      </c>
      <c r="E4">
        <f>$B$4*'informatin sheet'!$B$15</f>
        <v>8.75</v>
      </c>
      <c r="F4">
        <f t="shared" ref="F4:F6" si="0">SUM(B4:E4)</f>
        <v>17876.25</v>
      </c>
    </row>
    <row r="5" spans="1:6" x14ac:dyDescent="0.25">
      <c r="A5" t="s">
        <v>3</v>
      </c>
      <c r="B5">
        <f>'informatin sheet'!$B$4*'informatin sheet'!$E$9</f>
        <v>72025</v>
      </c>
      <c r="C5" s="5">
        <f>$B$5*'informatin sheet'!$B$13</f>
        <v>1440.5</v>
      </c>
      <c r="D5" s="1">
        <f>'informatin sheet'!$B$4*'informatin sheet'!$B$14</f>
        <v>10.75</v>
      </c>
      <c r="E5">
        <f>$B$5*'informatin sheet'!$B$15</f>
        <v>36.012500000000003</v>
      </c>
      <c r="F5">
        <f t="shared" si="0"/>
        <v>73512.262499999997</v>
      </c>
    </row>
    <row r="6" spans="1:6" x14ac:dyDescent="0.25">
      <c r="A6" t="s">
        <v>4</v>
      </c>
      <c r="B6">
        <f>'informatin sheet'!$B$5*'informatin sheet'!$E$10</f>
        <v>4950</v>
      </c>
      <c r="C6">
        <f>B6*'informatin sheet'!$B$13</f>
        <v>99</v>
      </c>
      <c r="D6" s="1">
        <f>'informatin sheet'!$B$5*'informatin sheet'!$B$14</f>
        <v>1.5</v>
      </c>
      <c r="E6">
        <f>$B$6*'informatin sheet'!$B$15</f>
        <v>2.4750000000000001</v>
      </c>
      <c r="F6">
        <f t="shared" si="0"/>
        <v>5052.9750000000004</v>
      </c>
    </row>
    <row r="7" spans="1:6" x14ac:dyDescent="0.25">
      <c r="A7" t="s">
        <v>14</v>
      </c>
      <c r="B7">
        <f>SUM(B3:B6)</f>
        <v>107975</v>
      </c>
      <c r="C7">
        <f>SUM(C3:C6)</f>
        <v>2159.5</v>
      </c>
      <c r="D7" s="1">
        <f>SUM(D3:D6)</f>
        <v>37.25</v>
      </c>
      <c r="E7">
        <f>SUM(E3:E6)</f>
        <v>53.987500000000004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B5F92-45AD-4DFC-82B8-EAFBDB340DF5}">
  <dimension ref="A2:N22"/>
  <sheetViews>
    <sheetView tabSelected="1" workbookViewId="0">
      <selection activeCell="C4" sqref="C4"/>
    </sheetView>
  </sheetViews>
  <sheetFormatPr defaultRowHeight="15" x14ac:dyDescent="0.25"/>
  <cols>
    <col min="1" max="1" width="12.7109375" customWidth="1"/>
  </cols>
  <sheetData>
    <row r="2" spans="1:14" x14ac:dyDescent="0.25"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</row>
    <row r="3" spans="1:14" x14ac:dyDescent="0.25">
      <c r="A3" t="s">
        <v>31</v>
      </c>
      <c r="C3" s="1">
        <f>('informatin sheet'!B18*4)*'informatin sheet'!B2</f>
        <v>510</v>
      </c>
      <c r="D3" s="7">
        <f>('informatin sheet'!B18*4)*'informatin sheet'!B2</f>
        <v>510</v>
      </c>
      <c r="E3" s="7">
        <f>('informatin sheet'!B18*4)*'informatin sheet'!B2</f>
        <v>510</v>
      </c>
      <c r="F3" s="7">
        <f>('informatin sheet'!B18*4)*'informatin sheet'!B2</f>
        <v>510</v>
      </c>
      <c r="G3" s="7">
        <f>('informatin sheet'!B18*4)*'informatin sheet'!B2</f>
        <v>510</v>
      </c>
      <c r="H3" s="7">
        <f>G3</f>
        <v>510</v>
      </c>
      <c r="I3" s="7">
        <f>H3</f>
        <v>510</v>
      </c>
      <c r="J3" s="7">
        <f>I3</f>
        <v>510</v>
      </c>
      <c r="K3" s="7">
        <f>J3</f>
        <v>510</v>
      </c>
      <c r="L3" s="7">
        <f>K3</f>
        <v>510</v>
      </c>
      <c r="M3" s="7">
        <f>('informatin sheet'!B18*4)*'informatin sheet'!B2</f>
        <v>510</v>
      </c>
      <c r="N3" s="7">
        <f>M3</f>
        <v>510</v>
      </c>
    </row>
    <row r="4" spans="1:14" x14ac:dyDescent="0.25">
      <c r="A4" t="s">
        <v>2</v>
      </c>
      <c r="C4" s="7">
        <f>('informatin sheet'!B19*4)*'informatin sheet'!B3</f>
        <v>630</v>
      </c>
      <c r="D4" s="7">
        <f>('informatin sheet'!B19*4)*'informatin sheet'!B3</f>
        <v>630</v>
      </c>
      <c r="E4" s="7">
        <f>('informatin sheet'!B19*4)*'informatin sheet'!B3</f>
        <v>630</v>
      </c>
      <c r="F4" s="7">
        <f>('informatin sheet'!B19*4)*'informatin sheet'!B3</f>
        <v>630</v>
      </c>
      <c r="G4" s="7">
        <f>('informatin sheet'!B19*4)*'informatin sheet'!B3</f>
        <v>630</v>
      </c>
      <c r="H4" s="7">
        <f>('informatin sheet'!B19*4)*'informatin sheet'!B3</f>
        <v>630</v>
      </c>
      <c r="I4" s="7">
        <f t="shared" ref="I4:L6" si="0">H4</f>
        <v>630</v>
      </c>
      <c r="J4" s="7">
        <f t="shared" si="0"/>
        <v>630</v>
      </c>
      <c r="K4" s="7">
        <f t="shared" si="0"/>
        <v>630</v>
      </c>
      <c r="L4" s="7">
        <f t="shared" si="0"/>
        <v>630</v>
      </c>
      <c r="M4" s="7">
        <f>('informatin sheet'!B19*4)*'informatin sheet'!B3</f>
        <v>630</v>
      </c>
      <c r="N4" s="7">
        <f>M4</f>
        <v>630</v>
      </c>
    </row>
    <row r="5" spans="1:14" x14ac:dyDescent="0.25">
      <c r="A5" t="s">
        <v>3</v>
      </c>
      <c r="C5" s="7">
        <f>('informatin sheet'!B20*4)*'informatin sheet'!B4</f>
        <v>2365</v>
      </c>
      <c r="D5" s="7">
        <f>('informatin sheet'!B20*4)*'informatin sheet'!B4</f>
        <v>2365</v>
      </c>
      <c r="E5" s="7">
        <f>('informatin sheet'!B20*4)*'informatin sheet'!B4</f>
        <v>2365</v>
      </c>
      <c r="F5" s="7">
        <f>('informatin sheet'!B20*4)*'informatin sheet'!B4</f>
        <v>2365</v>
      </c>
      <c r="G5" s="7">
        <f>('informatin sheet'!B20*4)*'informatin sheet'!B4</f>
        <v>2365</v>
      </c>
      <c r="H5" s="7">
        <f>('informatin sheet'!B20*4)*'informatin sheet'!B4</f>
        <v>2365</v>
      </c>
      <c r="I5" s="7">
        <f t="shared" si="0"/>
        <v>2365</v>
      </c>
      <c r="J5" s="7">
        <f t="shared" si="0"/>
        <v>2365</v>
      </c>
      <c r="K5" s="7">
        <f t="shared" si="0"/>
        <v>2365</v>
      </c>
      <c r="L5" s="7">
        <f t="shared" si="0"/>
        <v>2365</v>
      </c>
      <c r="M5" s="7">
        <f>('informatin sheet'!B20*4)*'informatin sheet'!B4</f>
        <v>2365</v>
      </c>
      <c r="N5" s="7">
        <f>M5</f>
        <v>2365</v>
      </c>
    </row>
    <row r="6" spans="1:14" x14ac:dyDescent="0.25">
      <c r="A6" t="s">
        <v>4</v>
      </c>
      <c r="C6" s="7">
        <f>('informatin sheet'!B21*4)*'informatin sheet'!B5</f>
        <v>180</v>
      </c>
      <c r="D6" s="7">
        <f>('informatin sheet'!B21*4)*'informatin sheet'!B5</f>
        <v>180</v>
      </c>
      <c r="E6" s="7">
        <f>('informatin sheet'!B21*4)*'informatin sheet'!B5</f>
        <v>180</v>
      </c>
      <c r="F6" s="7">
        <f>('informatin sheet'!B21*4)*'informatin sheet'!B5</f>
        <v>180</v>
      </c>
      <c r="G6" s="7">
        <f>('informatin sheet'!B21*4)*'informatin sheet'!B5</f>
        <v>180</v>
      </c>
      <c r="H6" s="7">
        <f>('informatin sheet'!B21*4)*'informatin sheet'!B5</f>
        <v>180</v>
      </c>
      <c r="I6" s="7">
        <f t="shared" si="0"/>
        <v>180</v>
      </c>
      <c r="J6" s="7">
        <f t="shared" si="0"/>
        <v>180</v>
      </c>
      <c r="K6" s="7">
        <f t="shared" si="0"/>
        <v>180</v>
      </c>
      <c r="L6" s="7">
        <f t="shared" si="0"/>
        <v>180</v>
      </c>
      <c r="M6" s="7">
        <f>('informatin sheet'!B21*4)*'informatin sheet'!B5</f>
        <v>180</v>
      </c>
      <c r="N6" s="7">
        <f>M6</f>
        <v>180</v>
      </c>
    </row>
    <row r="8" spans="1:14" x14ac:dyDescent="0.25">
      <c r="A8" t="s">
        <v>32</v>
      </c>
    </row>
    <row r="9" spans="1:14" x14ac:dyDescent="0.25">
      <c r="A9" t="s">
        <v>1</v>
      </c>
      <c r="D9" s="1">
        <f>'informatin sheet'!B2*'informatin sheet'!C24</f>
        <v>105</v>
      </c>
      <c r="E9" s="1">
        <f>'informatin sheet'!B2*'informatin sheet'!D24</f>
        <v>105</v>
      </c>
      <c r="F9" s="1">
        <f>'informatin sheet'!B2*'informatin sheet'!E24</f>
        <v>105</v>
      </c>
    </row>
    <row r="10" spans="1:14" x14ac:dyDescent="0.25">
      <c r="A10" t="s">
        <v>2</v>
      </c>
      <c r="C10" s="1">
        <f>'informatin sheet'!B3*'informatin sheet'!B25</f>
        <v>525</v>
      </c>
      <c r="D10" s="1">
        <f>'informatin sheet'!B3*'informatin sheet'!C25</f>
        <v>525</v>
      </c>
      <c r="E10" s="1">
        <f>'informatin sheet'!B3*'informatin sheet'!D25</f>
        <v>525</v>
      </c>
      <c r="F10" s="1">
        <f>'informatin sheet'!B3*'informatin sheet'!E25</f>
        <v>525</v>
      </c>
      <c r="G10" s="1">
        <f>'informatin sheet'!B3*'informatin sheet'!F25</f>
        <v>525</v>
      </c>
      <c r="H10" s="1">
        <f>'informatin sheet'!B3*'informatin sheet'!G25</f>
        <v>525</v>
      </c>
    </row>
    <row r="11" spans="1:14" x14ac:dyDescent="0.25">
      <c r="A11" t="s">
        <v>3</v>
      </c>
      <c r="C11" s="1">
        <f>'informatin sheet'!B4*'informatin sheet'!B26</f>
        <v>322.5</v>
      </c>
      <c r="D11" s="1">
        <f>'informatin sheet'!B4*'informatin sheet'!C26</f>
        <v>322.5</v>
      </c>
      <c r="E11" s="1">
        <f>'informatin sheet'!B4*'informatin sheet'!D26</f>
        <v>322.5</v>
      </c>
    </row>
    <row r="12" spans="1:14" x14ac:dyDescent="0.25">
      <c r="A12" t="s">
        <v>4</v>
      </c>
      <c r="C12" s="1"/>
      <c r="D12" s="1">
        <f>'informatin sheet'!B5*'informatin sheet'!C27</f>
        <v>37.5</v>
      </c>
      <c r="E12" s="1">
        <f>'informatin sheet'!B5*'informatin sheet'!D27</f>
        <v>37.5</v>
      </c>
    </row>
    <row r="13" spans="1:14" x14ac:dyDescent="0.25">
      <c r="A13" t="s">
        <v>40</v>
      </c>
      <c r="C13" s="8">
        <v>250</v>
      </c>
      <c r="D13" s="1">
        <f t="shared" ref="D13:N13" si="1">C13+(C13*1%)</f>
        <v>252.5</v>
      </c>
      <c r="E13" s="1">
        <f t="shared" si="1"/>
        <v>255.02500000000001</v>
      </c>
      <c r="F13" s="1">
        <f t="shared" si="1"/>
        <v>257.57524999999998</v>
      </c>
      <c r="G13" s="1">
        <f t="shared" si="1"/>
        <v>260.1510025</v>
      </c>
      <c r="H13" s="1">
        <f t="shared" si="1"/>
        <v>262.75251252499999</v>
      </c>
      <c r="I13" s="1">
        <f t="shared" si="1"/>
        <v>265.38003765024996</v>
      </c>
      <c r="J13" s="1">
        <f t="shared" si="1"/>
        <v>268.03383802675245</v>
      </c>
      <c r="K13" s="1">
        <f t="shared" si="1"/>
        <v>270.71417640701998</v>
      </c>
      <c r="L13" s="1">
        <f t="shared" si="1"/>
        <v>273.42131817109015</v>
      </c>
      <c r="M13" s="1">
        <f t="shared" si="1"/>
        <v>276.15553135280106</v>
      </c>
      <c r="N13" s="1">
        <f t="shared" si="1"/>
        <v>278.91708666632906</v>
      </c>
    </row>
    <row r="14" spans="1:14" x14ac:dyDescent="0.25">
      <c r="A14" t="s">
        <v>47</v>
      </c>
      <c r="C14" s="1">
        <f t="shared" ref="C14:N14" si="2">SUM(C3:C13)</f>
        <v>4782.5</v>
      </c>
      <c r="D14" s="7">
        <f t="shared" si="2"/>
        <v>4927.5</v>
      </c>
      <c r="E14" s="7">
        <f t="shared" si="2"/>
        <v>4930.0249999999996</v>
      </c>
      <c r="F14" s="7">
        <f t="shared" si="2"/>
        <v>4572.5752499999999</v>
      </c>
      <c r="G14" s="7">
        <f t="shared" si="2"/>
        <v>4470.1510024999998</v>
      </c>
      <c r="H14" s="7">
        <f t="shared" si="2"/>
        <v>4472.7525125250004</v>
      </c>
      <c r="I14" s="7">
        <f t="shared" si="2"/>
        <v>3950.38003765025</v>
      </c>
      <c r="J14" s="7">
        <f t="shared" si="2"/>
        <v>3953.0338380267526</v>
      </c>
      <c r="K14" s="7">
        <f t="shared" si="2"/>
        <v>3955.7141764070202</v>
      </c>
      <c r="L14" s="7">
        <f t="shared" si="2"/>
        <v>3958.4213181710902</v>
      </c>
      <c r="M14" s="7">
        <f t="shared" si="2"/>
        <v>3961.1555313528011</v>
      </c>
      <c r="N14" s="7">
        <f t="shared" si="2"/>
        <v>3963.9170866663289</v>
      </c>
    </row>
    <row r="16" spans="1:14" x14ac:dyDescent="0.25">
      <c r="A16" t="s">
        <v>12</v>
      </c>
    </row>
    <row r="17" spans="1:14" x14ac:dyDescent="0.25">
      <c r="A17" t="s">
        <v>48</v>
      </c>
      <c r="C17" s="8">
        <f>'informatin sheet'!B4*'informatin sheet'!B32</f>
        <v>1075</v>
      </c>
      <c r="D17" s="8">
        <f>'informatin sheet'!B4*'informatin sheet'!B32</f>
        <v>1075</v>
      </c>
      <c r="E17" s="8">
        <f>'informatin sheet'!B4*'informatin sheet'!B32</f>
        <v>1075</v>
      </c>
      <c r="F17" s="8">
        <f>'informatin sheet'!B4*'informatin sheet'!B32</f>
        <v>1075</v>
      </c>
      <c r="G17" s="8">
        <f>'informatin sheet'!B4*'informatin sheet'!B32</f>
        <v>1075</v>
      </c>
      <c r="H17" s="8">
        <f>'informatin sheet'!B4*'informatin sheet'!B32</f>
        <v>1075</v>
      </c>
      <c r="I17" s="8">
        <f>'informatin sheet'!B4*'informatin sheet'!B32</f>
        <v>1075</v>
      </c>
      <c r="J17" s="8">
        <f>'informatin sheet'!B4*'informatin sheet'!B32</f>
        <v>1075</v>
      </c>
      <c r="K17" s="8">
        <f>'informatin sheet'!B4*'informatin sheet'!B32</f>
        <v>1075</v>
      </c>
      <c r="L17" s="8">
        <f>'informatin sheet'!B4*'informatin sheet'!B32</f>
        <v>1075</v>
      </c>
      <c r="M17" s="8">
        <f>'informatin sheet'!B4*'informatin sheet'!B32</f>
        <v>1075</v>
      </c>
      <c r="N17" s="8">
        <f>'informatin sheet'!B4*'informatin sheet'!B32</f>
        <v>1075</v>
      </c>
    </row>
    <row r="18" spans="1:14" x14ac:dyDescent="0.25">
      <c r="A18" t="s">
        <v>51</v>
      </c>
      <c r="C18" s="1">
        <f>'informatin sheet'!B3*'informatin sheet'!B34</f>
        <v>175</v>
      </c>
      <c r="D18" s="1">
        <f>'informatin sheet'!B3*'informatin sheet'!B34</f>
        <v>175</v>
      </c>
      <c r="E18" s="1">
        <f>'informatin sheet'!B3*'informatin sheet'!B34</f>
        <v>175</v>
      </c>
      <c r="F18" s="1">
        <f>'informatin sheet'!B3*'informatin sheet'!B34</f>
        <v>175</v>
      </c>
      <c r="G18" s="1">
        <f>'informatin sheet'!B3*'informatin sheet'!B34</f>
        <v>175</v>
      </c>
      <c r="H18" s="1">
        <f>'informatin sheet'!B3*'informatin sheet'!B34</f>
        <v>175</v>
      </c>
      <c r="I18" s="1">
        <f>'informatin sheet'!B3*'informatin sheet'!B34</f>
        <v>175</v>
      </c>
      <c r="J18" s="1">
        <f>'informatin sheet'!B3*'informatin sheet'!B34</f>
        <v>175</v>
      </c>
      <c r="K18" s="1">
        <f>'informatin sheet'!B3*'informatin sheet'!B34</f>
        <v>175</v>
      </c>
      <c r="L18" s="1">
        <f>'informatin sheet'!B3*'informatin sheet'!B34</f>
        <v>175</v>
      </c>
      <c r="M18" s="1">
        <f>'informatin sheet'!B3*'informatin sheet'!B34</f>
        <v>175</v>
      </c>
      <c r="N18" s="1">
        <f>'informatin sheet'!B3*'informatin sheet'!B34</f>
        <v>175</v>
      </c>
    </row>
    <row r="19" spans="1:14" x14ac:dyDescent="0.25">
      <c r="A19" t="s">
        <v>4</v>
      </c>
      <c r="C19" s="8">
        <f>'informatin sheet'!B5*'informatin sheet'!B33</f>
        <v>60</v>
      </c>
      <c r="D19" s="8">
        <f>'informatin sheet'!B5*'informatin sheet'!B33</f>
        <v>60</v>
      </c>
      <c r="E19" s="8">
        <f>'informatin sheet'!B5*'informatin sheet'!B33</f>
        <v>60</v>
      </c>
      <c r="F19" s="8">
        <f>'informatin sheet'!B5*'informatin sheet'!B33</f>
        <v>60</v>
      </c>
      <c r="G19" s="8">
        <f>'informatin sheet'!B5*'informatin sheet'!B33</f>
        <v>60</v>
      </c>
      <c r="H19" s="8">
        <f>'informatin sheet'!B5*'informatin sheet'!B33</f>
        <v>60</v>
      </c>
      <c r="I19" s="8">
        <f>'informatin sheet'!B5*'informatin sheet'!B33</f>
        <v>60</v>
      </c>
      <c r="J19" s="8">
        <f>'informatin sheet'!B5*'informatin sheet'!B33</f>
        <v>60</v>
      </c>
      <c r="K19" s="8">
        <f>'informatin sheet'!B5*'informatin sheet'!B33</f>
        <v>60</v>
      </c>
      <c r="L19" s="8">
        <f>'informatin sheet'!B5*'informatin sheet'!B33</f>
        <v>60</v>
      </c>
      <c r="M19" s="8">
        <f>'informatin sheet'!B5*'informatin sheet'!B33</f>
        <v>60</v>
      </c>
      <c r="N19" s="8">
        <f>'informatin sheet'!B5*'informatin sheet'!B33</f>
        <v>60</v>
      </c>
    </row>
    <row r="20" spans="1:14" x14ac:dyDescent="0.25">
      <c r="A20" t="s">
        <v>9</v>
      </c>
      <c r="C20" s="8">
        <f>SUM(C17:C19)</f>
        <v>1310</v>
      </c>
      <c r="D20" s="8">
        <f>SUM(D17:D19)</f>
        <v>1310</v>
      </c>
      <c r="E20" s="8">
        <f>SUM(E17:E19)</f>
        <v>1310</v>
      </c>
      <c r="F20" s="8">
        <f>SUM(F17:F19)</f>
        <v>1310</v>
      </c>
      <c r="G20" s="8">
        <f>SUM(G17:G19)</f>
        <v>1310</v>
      </c>
      <c r="H20" s="8">
        <f>SUM(H17:H19)</f>
        <v>1310</v>
      </c>
      <c r="I20" s="8">
        <f t="shared" ref="I20:N20" si="3">SUM(I17:I19)</f>
        <v>1310</v>
      </c>
      <c r="J20" s="8">
        <f t="shared" si="3"/>
        <v>1310</v>
      </c>
      <c r="K20" s="8">
        <f t="shared" si="3"/>
        <v>1310</v>
      </c>
      <c r="L20" s="8">
        <f t="shared" si="3"/>
        <v>1310</v>
      </c>
      <c r="M20" s="8">
        <f t="shared" si="3"/>
        <v>1310</v>
      </c>
      <c r="N20" s="8">
        <f t="shared" si="3"/>
        <v>1310</v>
      </c>
    </row>
    <row r="21" spans="1:14" x14ac:dyDescent="0.25">
      <c r="A21" t="s">
        <v>49</v>
      </c>
    </row>
    <row r="22" spans="1:14" x14ac:dyDescent="0.25">
      <c r="A22" t="s">
        <v>52</v>
      </c>
    </row>
  </sheetData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67D266DF7D29488C599703B2EBBD01" ma:contentTypeVersion="2" ma:contentTypeDescription="Create a new document." ma:contentTypeScope="" ma:versionID="92f47af48b138310b723343c0b03219d">
  <xsd:schema xmlns:xsd="http://www.w3.org/2001/XMLSchema" xmlns:xs="http://www.w3.org/2001/XMLSchema" xmlns:p="http://schemas.microsoft.com/office/2006/metadata/properties" xmlns:ns3="9d0d5cce-d4dc-4043-8325-c992d2f588cd" targetNamespace="http://schemas.microsoft.com/office/2006/metadata/properties" ma:root="true" ma:fieldsID="560c5b320db508cbbd5ce8af8918016d" ns3:_="">
    <xsd:import namespace="9d0d5cce-d4dc-4043-8325-c992d2f588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0d5cce-d4dc-4043-8325-c992d2f588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5D4BF9-48E7-4CDA-B046-1BD6B314C1FD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9d0d5cce-d4dc-4043-8325-c992d2f588c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0472965-C17E-41CC-A5BB-D17F099D8E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0d5cce-d4dc-4043-8325-c992d2f588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2D4D74-5980-46F2-93D1-DAB2BFC74D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informatin sheet</vt:lpstr>
      <vt:lpstr>spring</vt:lpstr>
      <vt:lpstr>summer</vt:lpstr>
      <vt:lpstr>autumn</vt:lpstr>
      <vt:lpstr>winter</vt:lpstr>
      <vt:lpstr>income and expenditure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Ebony Goddard (1910397)</dc:creator>
  <cp:lastModifiedBy>user</cp:lastModifiedBy>
  <dcterms:created xsi:type="dcterms:W3CDTF">2019-12-09T09:37:44Z</dcterms:created>
  <dcterms:modified xsi:type="dcterms:W3CDTF">2019-12-10T00:30:19Z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0x0101008467D266DF7D29488C599703B2EBBD01</vt:lpwstr>
  </property>
</Properties>
</file>