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415"/>
  <workbookPr defaultThemeVersion="166925"/>
  <xr:revisionPtr revIDLastSave="0" documentId="8_{4F3EDD86-FD3B-4239-BC3A-E52843D5768A}" xr6:coauthVersionLast="47" xr6:coauthVersionMax="47" xr10:uidLastSave="{00000000-0000-0000-0000-000000000000}"/>
  <bookViews>
    <workbookView xWindow="240" yWindow="105" windowWidth="14805" windowHeight="8010" firstSheet="1" activeTab="1" xr2:uid="{00000000-000D-0000-FFFF-FFFF00000000}"/>
  </bookViews>
  <sheets>
    <sheet name="TASK 1A, 1B, 1C" sheetId="1" r:id="rId1"/>
    <sheet name="TASK 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  <c r="C29" i="2"/>
  <c r="E30" i="2"/>
  <c r="E29" i="2"/>
  <c r="D30" i="2"/>
  <c r="D29" i="2"/>
  <c r="C30" i="2"/>
  <c r="B30" i="2"/>
  <c r="B29" i="2"/>
  <c r="G9" i="2"/>
  <c r="F14" i="2"/>
  <c r="F15" i="2"/>
  <c r="F16" i="2"/>
  <c r="G19" i="2"/>
  <c r="G20" i="2"/>
  <c r="G21" i="2"/>
  <c r="P5" i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" i="2"/>
  <c r="K2" i="2" s="1"/>
  <c r="G3" i="2"/>
  <c r="G4" i="2"/>
  <c r="G5" i="2"/>
  <c r="G6" i="2"/>
  <c r="G7" i="2"/>
  <c r="G8" i="2"/>
  <c r="G10" i="2"/>
  <c r="G11" i="2"/>
  <c r="G12" i="2"/>
  <c r="G13" i="2"/>
  <c r="G14" i="2"/>
  <c r="G15" i="2"/>
  <c r="G16" i="2"/>
  <c r="G17" i="2"/>
  <c r="G18" i="2"/>
  <c r="G2" i="2"/>
  <c r="J2" i="2" s="1"/>
  <c r="F2" i="2"/>
  <c r="F3" i="2"/>
  <c r="F4" i="2"/>
  <c r="F5" i="2"/>
  <c r="F6" i="2"/>
  <c r="F7" i="2"/>
  <c r="F8" i="2"/>
  <c r="F9" i="2"/>
  <c r="F10" i="2"/>
  <c r="F11" i="2"/>
  <c r="F12" i="2"/>
  <c r="F13" i="2"/>
  <c r="F17" i="2"/>
  <c r="F18" i="2"/>
  <c r="F19" i="2"/>
  <c r="F20" i="2"/>
  <c r="F21" i="2"/>
  <c r="M5" i="1"/>
  <c r="I2" i="2" l="1"/>
  <c r="M14" i="2"/>
</calcChain>
</file>

<file path=xl/sharedStrings.xml><?xml version="1.0" encoding="utf-8"?>
<sst xmlns="http://schemas.openxmlformats.org/spreadsheetml/2006/main" count="42" uniqueCount="38">
  <si>
    <t xml:space="preserve">FINAL VELOCITY </t>
  </si>
  <si>
    <t>INITAL VELOCITY (u)</t>
  </si>
  <si>
    <t>speed (km/h)</t>
  </si>
  <si>
    <t>speed (m/S)</t>
  </si>
  <si>
    <t>distance (m)</t>
  </si>
  <si>
    <t>rest speed (m/s)</t>
  </si>
  <si>
    <t>accelartion (m/s)</t>
  </si>
  <si>
    <t>time(s)</t>
  </si>
  <si>
    <t xml:space="preserve">12s to complete the race </t>
  </si>
  <si>
    <t>task 1b</t>
  </si>
  <si>
    <t xml:space="preserve">task 1c </t>
  </si>
  <si>
    <t xml:space="preserve">SAMPLE </t>
  </si>
  <si>
    <t xml:space="preserve">ACTUAL SIZE </t>
  </si>
  <si>
    <t>TECH A</t>
  </si>
  <si>
    <t>TECH B</t>
  </si>
  <si>
    <t xml:space="preserve">TECH C </t>
  </si>
  <si>
    <t xml:space="preserve">TECHNICIAN A </t>
  </si>
  <si>
    <t xml:space="preserve">TECHNICIAN B </t>
  </si>
  <si>
    <t xml:space="preserve">TECHNINCIAN C </t>
  </si>
  <si>
    <t xml:space="preserve">Technician A Dispersion
</t>
  </si>
  <si>
    <t xml:space="preserve">Technician B Dispersion
</t>
  </si>
  <si>
    <t xml:space="preserve">Technician C Dispersion
</t>
  </si>
  <si>
    <t>ABOVE -50</t>
  </si>
  <si>
    <t>ABOVE 0.50</t>
  </si>
  <si>
    <t>NO  ERROR</t>
  </si>
  <si>
    <t xml:space="preserve">TECH A </t>
  </si>
  <si>
    <t xml:space="preserve">TECH B </t>
  </si>
  <si>
    <t>MEASUREMENTS</t>
  </si>
  <si>
    <t xml:space="preserve">MEASUREMENTS </t>
  </si>
  <si>
    <t xml:space="preserve">MEAN </t>
  </si>
  <si>
    <t xml:space="preserve">RANGE </t>
  </si>
  <si>
    <t xml:space="preserve">FROM THE ANAYLSIS </t>
  </si>
  <si>
    <t>1, WHICH OPERATOR PERFOMED THE BEST AND WHY?</t>
  </si>
  <si>
    <t>the best techniacian was tech c he had the fewest mistakes and by viewing the scatter graphs you can easily identify this .</t>
  </si>
  <si>
    <t>WHICH OPERATOR PERFORMED THE WORST AND WHY?</t>
  </si>
  <si>
    <t>tech a performed the worst.</t>
  </si>
  <si>
    <t>ARE TEHY ANY SIMILARITIES / DIFFERENCES BETWEEN THE OPERATORS</t>
  </si>
  <si>
    <t xml:space="preserve">all are good with meaurments on an large scale.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</si>
</sst>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202124"/>
      <name val="Arial"/>
      <family val="2"/>
      <charset val="1"/>
    </font>
    <font>
      <sz val="14"/>
      <color theme="1"/>
      <name val="Calibri"/>
      <family val="2"/>
      <scheme val="minor"/>
    </font>
    <font>
      <sz val="11"/>
      <color rgb="FFFA7D00"/>
      <name val="Calibri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1" applyNumberFormat="0" applyFill="0" applyAlignment="0" applyProtection="0"/>
  </cellStyleXfs>
  <cellXfs count="40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 applyFill="1"/>
    <xf numFmtId="0" fontId="0" fillId="0" borderId="2" xfId="0" applyBorder="1"/>
    <xf numFmtId="0" fontId="0" fillId="4" borderId="2" xfId="0" applyFill="1" applyBorder="1"/>
    <xf numFmtId="0" fontId="0" fillId="13" borderId="2" xfId="0" applyFill="1" applyBorder="1"/>
    <xf numFmtId="0" fontId="0" fillId="3" borderId="2" xfId="0" applyFill="1" applyBorder="1"/>
    <xf numFmtId="0" fontId="0" fillId="14" borderId="2" xfId="0" applyFill="1" applyBorder="1"/>
    <xf numFmtId="0" fontId="0" fillId="6" borderId="2" xfId="0" applyFill="1" applyBorder="1"/>
    <xf numFmtId="0" fontId="3" fillId="10" borderId="2" xfId="0" applyFont="1" applyFill="1" applyBorder="1"/>
    <xf numFmtId="0" fontId="3" fillId="9" borderId="2" xfId="0" applyFont="1" applyFill="1" applyBorder="1"/>
    <xf numFmtId="0" fontId="3" fillId="3" borderId="2" xfId="0" applyFont="1" applyFill="1" applyBorder="1"/>
    <xf numFmtId="0" fontId="3" fillId="12" borderId="2" xfId="0" applyFont="1" applyFill="1" applyBorder="1"/>
    <xf numFmtId="0" fontId="3" fillId="6" borderId="2" xfId="0" applyFont="1" applyFill="1" applyBorder="1"/>
    <xf numFmtId="0" fontId="0" fillId="12" borderId="2" xfId="0" applyFill="1" applyBorder="1"/>
    <xf numFmtId="0" fontId="0" fillId="3" borderId="2" xfId="0" applyFill="1" applyBorder="1" applyAlignment="1">
      <alignment wrapText="1"/>
    </xf>
    <xf numFmtId="0" fontId="0" fillId="12" borderId="2" xfId="0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0" fillId="2" borderId="2" xfId="0" applyFill="1" applyBorder="1"/>
    <xf numFmtId="0" fontId="0" fillId="5" borderId="2" xfId="0" applyFill="1" applyBorder="1"/>
    <xf numFmtId="0" fontId="0" fillId="11" borderId="2" xfId="0" applyFill="1" applyBorder="1"/>
    <xf numFmtId="0" fontId="0" fillId="8" borderId="2" xfId="0" applyFill="1" applyBorder="1"/>
    <xf numFmtId="0" fontId="1" fillId="0" borderId="1" xfId="1" applyFont="1" applyFill="1"/>
    <xf numFmtId="0" fontId="0" fillId="0" borderId="0" xfId="0" applyBorder="1"/>
    <xf numFmtId="0" fontId="0" fillId="3" borderId="3" xfId="0" applyFill="1" applyBorder="1"/>
    <xf numFmtId="0" fontId="0" fillId="0" borderId="3" xfId="0" applyBorder="1"/>
    <xf numFmtId="0" fontId="0" fillId="0" borderId="4" xfId="0" applyBorder="1"/>
    <xf numFmtId="0" fontId="0" fillId="5" borderId="5" xfId="0" applyFill="1" applyBorder="1"/>
    <xf numFmtId="0" fontId="0" fillId="5" borderId="3" xfId="0" applyFill="1" applyBorder="1"/>
    <xf numFmtId="0" fontId="0" fillId="6" borderId="3" xfId="0" applyFill="1" applyBorder="1"/>
    <xf numFmtId="0" fontId="0" fillId="7" borderId="3" xfId="0" applyFill="1" applyBorder="1"/>
    <xf numFmtId="0" fontId="0" fillId="0" borderId="0" xfId="0" applyFill="1" applyBorder="1"/>
    <xf numFmtId="0" fontId="0" fillId="11" borderId="3" xfId="0" applyFill="1" applyBorder="1"/>
    <xf numFmtId="0" fontId="0" fillId="7" borderId="6" xfId="0" applyFill="1" applyBorder="1"/>
    <xf numFmtId="0" fontId="5" fillId="0" borderId="0" xfId="0" applyFont="1"/>
    <xf numFmtId="0" fontId="6" fillId="0" borderId="0" xfId="0" applyFont="1"/>
    <xf numFmtId="0" fontId="6" fillId="0" borderId="2" xfId="0" applyFont="1" applyBorder="1"/>
    <xf numFmtId="0" fontId="6" fillId="0" borderId="0" xfId="0" applyFont="1" applyFill="1"/>
    <xf numFmtId="0" fontId="5" fillId="0" borderId="0" xfId="0" applyFont="1" applyFill="1"/>
  </cellXfs>
  <cellStyles count="2">
    <cellStyle name="Linked Cell" xfId="1" builtinId="2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 time</a:t>
            </a:r>
          </a:p>
        </c:rich>
      </c:tx>
      <c:layout>
        <c:manualLayout>
          <c:xMode val="edge"/>
          <c:yMode val="edge"/>
          <c:x val="0.44098621730254733"/>
          <c:y val="2.5862068965517241E-2"/>
        </c:manualLayout>
      </c:layout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1A, 1B, 1C'!$D$3</c:f>
              <c:strCache>
                <c:ptCount val="1"/>
                <c:pt idx="0">
                  <c:v>speed (m/S)</c:v>
                </c:pt>
              </c:strCache>
            </c:strRef>
          </c:tx>
          <c:spPr>
            <a:ln w="28575" cap="rnd">
              <a:solidFill>
                <a:srgbClr val="4472C4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'TASK 1A, 1B, 1C'!$D$4:$D$5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cat>
          <c:val>
            <c:numRef>
              <c:f>'TASK 1A, 1B, 1C'!$D$4:$D$5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A6-4E9B-8573-867CA19758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8907544"/>
        <c:axId val="2047520551"/>
      </c:lineChart>
      <c:catAx>
        <c:axId val="788907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7520551"/>
        <c:crosses val="autoZero"/>
        <c:auto val="1"/>
        <c:lblAlgn val="ctr"/>
        <c:lblOffset val="100"/>
        <c:noMultiLvlLbl val="0"/>
      </c:catAx>
      <c:valAx>
        <c:axId val="20475205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8907544"/>
        <c:crosses val="autoZero"/>
        <c:crossBetween val="between"/>
        <c:minorUnit val="6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sizeTECH A</a:t>
            </a:r>
          </a:p>
        </c:rich>
      </c:tx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2'!$C$1</c:f>
              <c:strCache>
                <c:ptCount val="1"/>
                <c:pt idx="0">
                  <c:v>TECH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2'!$B$2:$B$21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2'!$C$2:$C$21</c:f>
              <c:numCache>
                <c:formatCode>General</c:formatCode>
                <c:ptCount val="20"/>
                <c:pt idx="0">
                  <c:v>7.25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264-4482-BFD0-8776994D0E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9309351"/>
        <c:axId val="1818477751"/>
      </c:scatterChart>
      <c:valAx>
        <c:axId val="1549309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8477751"/>
        <c:crosses val="autoZero"/>
        <c:crossBetween val="midCat"/>
      </c:valAx>
      <c:valAx>
        <c:axId val="18184777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9309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TECH B</a:t>
            </a:r>
          </a:p>
        </c:rich>
      </c:tx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2'!$D$1</c:f>
              <c:strCache>
                <c:ptCount val="1"/>
                <c:pt idx="0">
                  <c:v>TECH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2'!$B$2:$B$21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2'!$D$2:$D$21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57-416B-9418-2EEA75BF7F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7348648"/>
        <c:axId val="1190855944"/>
      </c:scatterChart>
      <c:valAx>
        <c:axId val="1497348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0855944"/>
        <c:crosses val="autoZero"/>
        <c:crossBetween val="midCat"/>
      </c:valAx>
      <c:valAx>
        <c:axId val="1190855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73486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TECH C </a:t>
            </a:r>
          </a:p>
        </c:rich>
      </c:tx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2'!$E$1</c:f>
              <c:strCache>
                <c:ptCount val="1"/>
                <c:pt idx="0">
                  <c:v>TECH C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2'!$B$2:$B$21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2'!$E$2:$E$21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F2B-483F-A628-115266D8A3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146440"/>
        <c:axId val="1093874680"/>
      </c:scatterChart>
      <c:valAx>
        <c:axId val="1224146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3874680"/>
        <c:crosses val="autoZero"/>
        <c:crossBetween val="midCat"/>
      </c:valAx>
      <c:valAx>
        <c:axId val="1093874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146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 TECH ERRORS </a:t>
            </a:r>
          </a:p>
        </c:rich>
      </c:tx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 </c:v>
                </c:pt>
              </c:strCache>
            </c:strRef>
          </c:tx>
          <c:spPr>
            <a:solidFill>
              <a:srgbClr val="757171"/>
            </a:solidFill>
            <a:ln>
              <a:noFill/>
            </a:ln>
            <a:effectLst/>
          </c:spPr>
          <c:invertIfNegative val="0"/>
          <c:val>
            <c:numRef>
              <c:f>'TASK 2'!$B$2:$B$21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0E-4D3D-A8E8-CB2016D526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97348648"/>
        <c:axId val="1190833128"/>
      </c:barChart>
      <c:catAx>
        <c:axId val="14973486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0833128"/>
        <c:crosses val="autoZero"/>
        <c:auto val="1"/>
        <c:lblAlgn val="ctr"/>
        <c:lblOffset val="100"/>
        <c:noMultiLvlLbl val="0"/>
      </c:catAx>
      <c:valAx>
        <c:axId val="1190833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7348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44546A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  TECH MEASUREMENTS</a:t>
            </a:r>
          </a:p>
        </c:rich>
      </c:tx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44546A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 </c:v>
                </c:pt>
              </c:strCache>
            </c:strRef>
          </c:tx>
          <c:spPr>
            <a:solidFill>
              <a:srgbClr val="548235"/>
            </a:solidFill>
            <a:ln>
              <a:noFill/>
            </a:ln>
            <a:effectLst/>
          </c:spPr>
          <c:invertIfNegative val="0"/>
          <c:val>
            <c:numRef>
              <c:f>'TASK 2'!$B$2:$B$21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78-4F82-836A-650D7BDC6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97165288"/>
        <c:axId val="1190845528"/>
      </c:barChart>
      <c:catAx>
        <c:axId val="14971652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0845528"/>
        <c:crosses val="autoZero"/>
        <c:auto val="1"/>
        <c:lblAlgn val="ctr"/>
        <c:lblOffset val="100"/>
        <c:noMultiLvlLbl val="0"/>
      </c:catAx>
      <c:valAx>
        <c:axId val="1190845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7165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ED7D31"/>
            </a:solidFill>
            <a:ln>
              <a:noFill/>
            </a:ln>
            <a:effectLst/>
          </c:spPr>
          <c:invertIfNegative val="0"/>
          <c:cat>
            <c:strRef>
              <c:f>'TASK 2'!$I$1:$K$1</c:f>
              <c:strCache>
                <c:ptCount val="3"/>
                <c:pt idx="0">
                  <c:v>Technician A Dispersion
</c:v>
                </c:pt>
                <c:pt idx="1">
                  <c:v>Technician B Dispersion
</c:v>
                </c:pt>
                <c:pt idx="2">
                  <c:v>Technician C Dispersion
</c:v>
                </c:pt>
              </c:strCache>
            </c:strRef>
          </c:cat>
          <c:val>
            <c:numRef>
              <c:f>'TASK 2'!$I$2:$K$2</c:f>
              <c:numCache>
                <c:formatCode>General</c:formatCode>
                <c:ptCount val="3"/>
                <c:pt idx="0">
                  <c:v>2.4908449999999998</c:v>
                </c:pt>
                <c:pt idx="1">
                  <c:v>6.7577894736842087E-2</c:v>
                </c:pt>
                <c:pt idx="2">
                  <c:v>6.4846315789473641E-2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1-4D64-AC2B-A9A3D496FC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5896647"/>
        <c:axId val="1203951223"/>
      </c:barChart>
      <c:catAx>
        <c:axId val="1305896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951223"/>
        <c:crosses val="autoZero"/>
        <c:auto val="1"/>
        <c:lblAlgn val="ctr"/>
        <c:lblOffset val="100"/>
        <c:noMultiLvlLbl val="0"/>
      </c:catAx>
      <c:valAx>
        <c:axId val="1203951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5896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28</xdr:row>
      <xdr:rowOff>171450</xdr:rowOff>
    </xdr:from>
    <xdr:to>
      <xdr:col>12</xdr:col>
      <xdr:colOff>295275</xdr:colOff>
      <xdr:row>46</xdr:row>
      <xdr:rowOff>57150</xdr:rowOff>
    </xdr:to>
    <xdr:graphicFrame macro="">
      <xdr:nvGraphicFramePr>
        <xdr:cNvPr id="4" name="Chart 18">
          <a:extLst>
            <a:ext uri="{FF2B5EF4-FFF2-40B4-BE49-F238E27FC236}">
              <a16:creationId xmlns:a16="http://schemas.microsoft.com/office/drawing/2014/main" id="{04174000-07B4-A4AE-26D3-BEB64529C1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59</xdr:row>
      <xdr:rowOff>19050</xdr:rowOff>
    </xdr:from>
    <xdr:to>
      <xdr:col>4</xdr:col>
      <xdr:colOff>457200</xdr:colOff>
      <xdr:row>73</xdr:row>
      <xdr:rowOff>114300</xdr:rowOff>
    </xdr:to>
    <xdr:graphicFrame macro="">
      <xdr:nvGraphicFramePr>
        <xdr:cNvPr id="137" name="Chart 3">
          <a:extLst>
            <a:ext uri="{FF2B5EF4-FFF2-40B4-BE49-F238E27FC236}">
              <a16:creationId xmlns:a16="http://schemas.microsoft.com/office/drawing/2014/main" id="{171F1CCF-7EBB-8AE1-03F3-B14DD7B327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876300</xdr:colOff>
      <xdr:row>59</xdr:row>
      <xdr:rowOff>9525</xdr:rowOff>
    </xdr:from>
    <xdr:to>
      <xdr:col>8</xdr:col>
      <xdr:colOff>228600</xdr:colOff>
      <xdr:row>72</xdr:row>
      <xdr:rowOff>180975</xdr:rowOff>
    </xdr:to>
    <xdr:graphicFrame macro="">
      <xdr:nvGraphicFramePr>
        <xdr:cNvPr id="138" name="Chart 4">
          <a:extLst>
            <a:ext uri="{FF2B5EF4-FFF2-40B4-BE49-F238E27FC236}">
              <a16:creationId xmlns:a16="http://schemas.microsoft.com/office/drawing/2014/main" id="{BAA9E446-9FE5-28A4-050A-C1B7D8194A88}"/>
            </a:ext>
            <a:ext uri="{147F2762-F138-4A5C-976F-8EAC2B608ADB}">
              <a16:predDERef xmlns:a16="http://schemas.microsoft.com/office/drawing/2014/main" pred="{171F1CCF-7EBB-8AE1-03F3-B14DD7B327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59</xdr:row>
      <xdr:rowOff>9525</xdr:rowOff>
    </xdr:from>
    <xdr:to>
      <xdr:col>10</xdr:col>
      <xdr:colOff>1447800</xdr:colOff>
      <xdr:row>72</xdr:row>
      <xdr:rowOff>66675</xdr:rowOff>
    </xdr:to>
    <xdr:graphicFrame macro="">
      <xdr:nvGraphicFramePr>
        <xdr:cNvPr id="139" name="Chart 5">
          <a:extLst>
            <a:ext uri="{FF2B5EF4-FFF2-40B4-BE49-F238E27FC236}">
              <a16:creationId xmlns:a16="http://schemas.microsoft.com/office/drawing/2014/main" id="{39A09A58-A5B4-4C8F-0454-5294A00F6255}"/>
            </a:ext>
            <a:ext uri="{147F2762-F138-4A5C-976F-8EAC2B608ADB}">
              <a16:predDERef xmlns:a16="http://schemas.microsoft.com/office/drawing/2014/main" pred="{BAA9E446-9FE5-28A4-050A-C1B7D8194A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78</xdr:row>
      <xdr:rowOff>133350</xdr:rowOff>
    </xdr:from>
    <xdr:to>
      <xdr:col>4</xdr:col>
      <xdr:colOff>333375</xdr:colOff>
      <xdr:row>90</xdr:row>
      <xdr:rowOff>152400</xdr:rowOff>
    </xdr:to>
    <xdr:graphicFrame macro="">
      <xdr:nvGraphicFramePr>
        <xdr:cNvPr id="113" name="Chart 6">
          <a:extLst>
            <a:ext uri="{FF2B5EF4-FFF2-40B4-BE49-F238E27FC236}">
              <a16:creationId xmlns:a16="http://schemas.microsoft.com/office/drawing/2014/main" id="{852D3F11-191A-E432-9398-EB7E8EB72477}"/>
            </a:ext>
            <a:ext uri="{147F2762-F138-4A5C-976F-8EAC2B608ADB}">
              <a16:predDERef xmlns:a16="http://schemas.microsoft.com/office/drawing/2014/main" pred="{39A09A58-A5B4-4C8F-0454-5294A00F62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790575</xdr:colOff>
      <xdr:row>78</xdr:row>
      <xdr:rowOff>142875</xdr:rowOff>
    </xdr:from>
    <xdr:to>
      <xdr:col>8</xdr:col>
      <xdr:colOff>66675</xdr:colOff>
      <xdr:row>91</xdr:row>
      <xdr:rowOff>95250</xdr:rowOff>
    </xdr:to>
    <xdr:graphicFrame macro="">
      <xdr:nvGraphicFramePr>
        <xdr:cNvPr id="116" name="Chart 11">
          <a:extLst>
            <a:ext uri="{FF2B5EF4-FFF2-40B4-BE49-F238E27FC236}">
              <a16:creationId xmlns:a16="http://schemas.microsoft.com/office/drawing/2014/main" id="{5D1DCB2D-4E46-B7F5-6087-8A53A6AC20F1}"/>
            </a:ext>
            <a:ext uri="{147F2762-F138-4A5C-976F-8EAC2B608ADB}">
              <a16:predDERef xmlns:a16="http://schemas.microsoft.com/office/drawing/2014/main" pred="{852D3F11-191A-E432-9398-EB7E8EB724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447675</xdr:colOff>
      <xdr:row>78</xdr:row>
      <xdr:rowOff>142875</xdr:rowOff>
    </xdr:from>
    <xdr:to>
      <xdr:col>10</xdr:col>
      <xdr:colOff>1724025</xdr:colOff>
      <xdr:row>92</xdr:row>
      <xdr:rowOff>66675</xdr:rowOff>
    </xdr:to>
    <xdr:graphicFrame macro="">
      <xdr:nvGraphicFramePr>
        <xdr:cNvPr id="117" name="Chart 13">
          <a:extLst>
            <a:ext uri="{FF2B5EF4-FFF2-40B4-BE49-F238E27FC236}">
              <a16:creationId xmlns:a16="http://schemas.microsoft.com/office/drawing/2014/main" id="{3C799CE4-F6EA-B85F-E294-1E1E1BEF5C77}"/>
            </a:ext>
            <a:ext uri="{147F2762-F138-4A5C-976F-8EAC2B608ADB}">
              <a16:predDERef xmlns:a16="http://schemas.microsoft.com/office/drawing/2014/main" pred="{5D1DCB2D-4E46-B7F5-6087-8A53A6AC20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workbookViewId="0">
      <selection activeCell="A15" sqref="A15"/>
    </sheetView>
  </sheetViews>
  <sheetFormatPr defaultRowHeight="15"/>
  <cols>
    <col min="1" max="1" width="13.42578125" customWidth="1"/>
    <col min="2" max="2" width="9.140625" bestFit="1" customWidth="1"/>
    <col min="3" max="3" width="16.7109375" customWidth="1"/>
    <col min="4" max="4" width="13.140625" customWidth="1"/>
    <col min="6" max="6" width="13.140625" customWidth="1"/>
    <col min="10" max="10" width="19.28515625" customWidth="1"/>
    <col min="13" max="13" width="23.85546875" bestFit="1" customWidth="1"/>
    <col min="17" max="17" width="28.7109375" customWidth="1"/>
  </cols>
  <sheetData>
    <row r="1" spans="1:17">
      <c r="C1" t="s">
        <v>0</v>
      </c>
      <c r="J1" t="s">
        <v>1</v>
      </c>
    </row>
    <row r="3" spans="1:17">
      <c r="A3" t="s">
        <v>2</v>
      </c>
      <c r="D3" t="s">
        <v>3</v>
      </c>
      <c r="F3" t="s">
        <v>4</v>
      </c>
      <c r="J3" t="s">
        <v>5</v>
      </c>
      <c r="M3" t="s">
        <v>6</v>
      </c>
      <c r="P3" t="s">
        <v>7</v>
      </c>
    </row>
    <row r="4" spans="1:17">
      <c r="D4">
        <v>0</v>
      </c>
      <c r="M4" s="1">
        <v>0</v>
      </c>
    </row>
    <row r="5" spans="1:17">
      <c r="A5">
        <v>240</v>
      </c>
      <c r="D5">
        <v>66.66</v>
      </c>
      <c r="F5">
        <v>400</v>
      </c>
      <c r="J5">
        <v>0</v>
      </c>
      <c r="M5">
        <f>(D5^2)/(F5*2)</f>
        <v>5.5544444999999998</v>
      </c>
      <c r="P5">
        <f>(D5)/(M5)</f>
        <v>12.001200120012001</v>
      </c>
    </row>
    <row r="7" spans="1:17">
      <c r="Q7" t="s">
        <v>8</v>
      </c>
    </row>
    <row r="13" spans="1:17">
      <c r="A13" t="s">
        <v>9</v>
      </c>
    </row>
    <row r="14" spans="1:17">
      <c r="A14" s="2"/>
    </row>
    <row r="30" spans="1:1">
      <c r="A30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5E9C3-5732-4898-A012-7C882E5D4E17}">
  <dimension ref="A1:M50"/>
  <sheetViews>
    <sheetView tabSelected="1" workbookViewId="0">
      <selection activeCell="C29" sqref="C29"/>
    </sheetView>
  </sheetViews>
  <sheetFormatPr defaultRowHeight="15"/>
  <cols>
    <col min="1" max="1" width="11.42578125" bestFit="1" customWidth="1"/>
    <col min="2" max="2" width="22.7109375" customWidth="1"/>
    <col min="3" max="3" width="17" customWidth="1"/>
    <col min="4" max="4" width="16" customWidth="1"/>
    <col min="5" max="5" width="15.5703125" customWidth="1"/>
    <col min="6" max="6" width="20.140625" customWidth="1"/>
    <col min="7" max="7" width="22.42578125" customWidth="1"/>
    <col min="8" max="8" width="18.28515625" customWidth="1"/>
    <col min="9" max="9" width="25.85546875" customWidth="1"/>
    <col min="10" max="10" width="27" customWidth="1"/>
    <col min="11" max="11" width="29.42578125" customWidth="1"/>
  </cols>
  <sheetData>
    <row r="1" spans="1:13" ht="45.75">
      <c r="A1" s="10" t="s">
        <v>11</v>
      </c>
      <c r="B1" s="11" t="s">
        <v>12</v>
      </c>
      <c r="C1" s="12" t="s">
        <v>13</v>
      </c>
      <c r="D1" s="13" t="s">
        <v>14</v>
      </c>
      <c r="E1" s="14" t="s">
        <v>15</v>
      </c>
      <c r="F1" s="7" t="s">
        <v>16</v>
      </c>
      <c r="G1" s="15" t="s">
        <v>17</v>
      </c>
      <c r="H1" s="9" t="s">
        <v>18</v>
      </c>
      <c r="I1" s="16" t="s">
        <v>19</v>
      </c>
      <c r="J1" s="17" t="s">
        <v>20</v>
      </c>
      <c r="K1" s="18" t="s">
        <v>21</v>
      </c>
    </row>
    <row r="2" spans="1:13">
      <c r="A2" s="5">
        <v>1</v>
      </c>
      <c r="B2" s="19">
        <v>0.7</v>
      </c>
      <c r="C2" s="4">
        <f>MAX(B2:B21)-MIN(B2:B21)</f>
        <v>7.25</v>
      </c>
      <c r="D2" s="4">
        <v>1</v>
      </c>
      <c r="E2" s="4">
        <v>1.4</v>
      </c>
      <c r="F2" s="20">
        <f>SUM($C2-$B2)</f>
        <v>6.55</v>
      </c>
      <c r="G2" s="4">
        <f>SUM($D2-$B2)</f>
        <v>0.30000000000000004</v>
      </c>
      <c r="H2" s="21">
        <f>SUM($E2-$B2)</f>
        <v>0.7</v>
      </c>
      <c r="I2" s="4">
        <f>+_xlfn.VAR.S(F2:F21)</f>
        <v>2.4908449999999998</v>
      </c>
      <c r="J2" s="4">
        <f>+_xlfn.VAR.S(G2:G21)</f>
        <v>6.7577894736842087E-2</v>
      </c>
      <c r="K2" s="4">
        <f>+_xlfn.VAR.S(H2:H21)</f>
        <v>6.4846315789473641E-2</v>
      </c>
    </row>
    <row r="3" spans="1:13">
      <c r="A3" s="5">
        <v>2</v>
      </c>
      <c r="B3" s="19">
        <v>2.1</v>
      </c>
      <c r="C3" s="4">
        <v>1.8</v>
      </c>
      <c r="D3" s="4">
        <v>2</v>
      </c>
      <c r="E3" s="4">
        <v>2.5</v>
      </c>
      <c r="F3" s="4">
        <f>SUM($C3-B3)</f>
        <v>-0.30000000000000004</v>
      </c>
      <c r="G3" s="4">
        <f>SUM($D3-$B3)</f>
        <v>-0.10000000000000009</v>
      </c>
      <c r="H3" s="4">
        <f>SUM($E3-$B3)</f>
        <v>0.39999999999999991</v>
      </c>
      <c r="I3" s="27"/>
      <c r="J3" s="27"/>
      <c r="K3" s="27"/>
    </row>
    <row r="4" spans="1:13">
      <c r="A4" s="5">
        <v>3</v>
      </c>
      <c r="B4" s="19">
        <v>1.1000000000000001</v>
      </c>
      <c r="C4" s="4">
        <v>2</v>
      </c>
      <c r="D4" s="4">
        <v>2</v>
      </c>
      <c r="E4" s="4">
        <v>1.6</v>
      </c>
      <c r="F4" s="20">
        <f>SUM($C4-B4)</f>
        <v>0.89999999999999991</v>
      </c>
      <c r="G4" s="21">
        <f>SUM($D4-$B4)</f>
        <v>0.89999999999999991</v>
      </c>
      <c r="H4" s="26">
        <f>SUM($E4-$B4)</f>
        <v>0.5</v>
      </c>
      <c r="I4" s="24"/>
      <c r="J4" s="24"/>
      <c r="K4" s="24"/>
    </row>
    <row r="5" spans="1:13">
      <c r="A5" s="5">
        <v>4</v>
      </c>
      <c r="B5" s="19">
        <v>1.6</v>
      </c>
      <c r="C5" s="4">
        <v>0.8</v>
      </c>
      <c r="D5" s="4">
        <v>2</v>
      </c>
      <c r="E5" s="4">
        <v>1.6</v>
      </c>
      <c r="F5" s="9">
        <f>SUM($C5-B5)</f>
        <v>-0.8</v>
      </c>
      <c r="G5" s="4">
        <f>SUM($D5-$B5)</f>
        <v>0.39999999999999991</v>
      </c>
      <c r="H5" s="25">
        <f>SUM($E5-$B5)</f>
        <v>0</v>
      </c>
      <c r="I5" s="24"/>
      <c r="J5" s="24"/>
      <c r="K5" s="24"/>
    </row>
    <row r="6" spans="1:13">
      <c r="A6" s="5">
        <v>5</v>
      </c>
      <c r="B6" s="19">
        <v>2.7</v>
      </c>
      <c r="C6" s="4">
        <v>3</v>
      </c>
      <c r="D6" s="4">
        <v>3.5</v>
      </c>
      <c r="E6" s="4">
        <v>3</v>
      </c>
      <c r="F6" s="22">
        <f>SUM($C6-B6)</f>
        <v>0.29999999999999982</v>
      </c>
      <c r="G6" s="21">
        <f>SUM($D6-$B6)</f>
        <v>0.79999999999999982</v>
      </c>
      <c r="H6" s="26">
        <f>SUM($E6-$B6)</f>
        <v>0.29999999999999982</v>
      </c>
      <c r="I6" s="24"/>
      <c r="J6" s="24"/>
      <c r="K6" s="24"/>
    </row>
    <row r="7" spans="1:13">
      <c r="A7" s="5">
        <v>6</v>
      </c>
      <c r="B7" s="19">
        <v>0.55000000000000004</v>
      </c>
      <c r="C7" s="4">
        <v>1.2</v>
      </c>
      <c r="D7" s="4">
        <v>1</v>
      </c>
      <c r="E7" s="4">
        <v>1</v>
      </c>
      <c r="F7" s="20">
        <f>SUM($C7-B7)</f>
        <v>0.64999999999999991</v>
      </c>
      <c r="G7" s="4">
        <f>SUM($D7-$B7)</f>
        <v>0.44999999999999996</v>
      </c>
      <c r="H7" s="26">
        <f>SUM($E7-$B7)</f>
        <v>0.44999999999999996</v>
      </c>
      <c r="I7" s="24"/>
      <c r="J7" s="24"/>
      <c r="K7" s="24"/>
    </row>
    <row r="8" spans="1:13">
      <c r="A8" s="5">
        <v>7</v>
      </c>
      <c r="B8" s="19">
        <v>0.27</v>
      </c>
      <c r="C8" s="4">
        <v>1.2</v>
      </c>
      <c r="D8" s="4">
        <v>1</v>
      </c>
      <c r="E8" s="4">
        <v>0.7</v>
      </c>
      <c r="F8" s="20">
        <f>SUM($C8-B8)</f>
        <v>0.92999999999999994</v>
      </c>
      <c r="G8" s="21">
        <f>SUM($D8-$B8)</f>
        <v>0.73</v>
      </c>
      <c r="H8" s="26">
        <f>SUM($E8-$B8)</f>
        <v>0.42999999999999994</v>
      </c>
      <c r="I8" s="24"/>
      <c r="J8" s="24"/>
      <c r="K8" s="24"/>
    </row>
    <row r="9" spans="1:13">
      <c r="A9" s="5">
        <v>8</v>
      </c>
      <c r="B9" s="19">
        <v>0.4</v>
      </c>
      <c r="C9" s="4">
        <v>0.5</v>
      </c>
      <c r="D9" s="4">
        <v>1</v>
      </c>
      <c r="E9" s="4">
        <v>0.9</v>
      </c>
      <c r="F9" s="22">
        <f>SUM($C9-B9)</f>
        <v>9.9999999999999978E-2</v>
      </c>
      <c r="G9" s="21">
        <f>SUM($D9-$B9)</f>
        <v>0.6</v>
      </c>
      <c r="H9" s="26">
        <f>SUM($E9-$B9)</f>
        <v>0.5</v>
      </c>
      <c r="I9" s="24"/>
      <c r="J9" s="24"/>
      <c r="K9" s="24"/>
    </row>
    <row r="10" spans="1:13">
      <c r="A10" s="5">
        <v>9</v>
      </c>
      <c r="B10" s="19">
        <v>6</v>
      </c>
      <c r="C10" s="4">
        <v>5.5</v>
      </c>
      <c r="D10" s="4">
        <v>6.5</v>
      </c>
      <c r="E10" s="4">
        <v>6.2</v>
      </c>
      <c r="F10" s="4">
        <f>SUM($C10-B10)</f>
        <v>-0.5</v>
      </c>
      <c r="G10" s="4">
        <f>SUM($D10-$B10)</f>
        <v>0.5</v>
      </c>
      <c r="H10" s="26">
        <f>SUM($E10-$B10)</f>
        <v>0.20000000000000018</v>
      </c>
      <c r="I10" s="24"/>
      <c r="J10" s="24"/>
      <c r="K10" s="24"/>
    </row>
    <row r="11" spans="1:13">
      <c r="A11" s="5">
        <v>10</v>
      </c>
      <c r="B11" s="19">
        <v>1.1200000000000001</v>
      </c>
      <c r="C11" s="4">
        <v>0.5</v>
      </c>
      <c r="D11" s="4">
        <v>1.5</v>
      </c>
      <c r="E11" s="4">
        <v>1.4</v>
      </c>
      <c r="F11" s="9">
        <f>SUM($C11-B11)</f>
        <v>-0.62000000000000011</v>
      </c>
      <c r="G11" s="4">
        <f>SUM($D11-$B11)</f>
        <v>0.37999999999999989</v>
      </c>
      <c r="H11" s="26">
        <f>SUM($E11-$B11)</f>
        <v>0.2799999999999998</v>
      </c>
      <c r="I11" s="24"/>
      <c r="J11" s="24"/>
      <c r="K11" s="24"/>
    </row>
    <row r="12" spans="1:13">
      <c r="A12" s="5">
        <v>11</v>
      </c>
      <c r="B12" s="19">
        <v>1.3</v>
      </c>
      <c r="C12" s="4">
        <v>2.1</v>
      </c>
      <c r="D12" s="4">
        <v>1.5</v>
      </c>
      <c r="E12" s="4">
        <v>1.7</v>
      </c>
      <c r="F12" s="21">
        <f>SUM($C12-B12)</f>
        <v>0.8</v>
      </c>
      <c r="G12" s="4">
        <f>SUM($D12-$B12)</f>
        <v>0.19999999999999996</v>
      </c>
      <c r="H12" s="4">
        <f>SUM($E12-$B12)</f>
        <v>0.39999999999999991</v>
      </c>
      <c r="I12" s="28" t="s">
        <v>22</v>
      </c>
      <c r="J12" s="32"/>
      <c r="K12" s="32"/>
    </row>
    <row r="13" spans="1:13">
      <c r="A13" s="5">
        <v>12</v>
      </c>
      <c r="B13" s="19">
        <v>0.98</v>
      </c>
      <c r="C13" s="4">
        <v>1</v>
      </c>
      <c r="D13" s="4">
        <v>1</v>
      </c>
      <c r="E13" s="4">
        <v>1.3</v>
      </c>
      <c r="F13" s="4">
        <f>SUM($C13-B13)</f>
        <v>2.0000000000000018E-2</v>
      </c>
      <c r="G13" s="4">
        <f>SUM($D13-$B13)</f>
        <v>2.0000000000000018E-2</v>
      </c>
      <c r="H13" s="4">
        <f>SUM($E13-$B13)</f>
        <v>0.32000000000000006</v>
      </c>
      <c r="I13" s="29"/>
      <c r="J13" s="32"/>
      <c r="K13" s="32"/>
    </row>
    <row r="14" spans="1:13">
      <c r="A14" s="5">
        <v>13</v>
      </c>
      <c r="B14" s="19">
        <v>1.1499999999999999</v>
      </c>
      <c r="C14" s="4">
        <v>1.8</v>
      </c>
      <c r="D14" s="4">
        <v>1.5</v>
      </c>
      <c r="E14" s="4">
        <v>1.6</v>
      </c>
      <c r="F14" s="21">
        <f>SUM($C14-B14)</f>
        <v>0.65000000000000013</v>
      </c>
      <c r="G14" s="4">
        <f>SUM($D14-$B14)</f>
        <v>0.35000000000000009</v>
      </c>
      <c r="H14" s="4">
        <f>SUM($E14-$B14)</f>
        <v>0.45000000000000018</v>
      </c>
      <c r="I14" s="30" t="s">
        <v>23</v>
      </c>
      <c r="J14" s="32"/>
      <c r="K14" s="32"/>
      <c r="M14" t="e">
        <f>+_xlfn.VAR.S(F2)</f>
        <v>#DIV/0!</v>
      </c>
    </row>
    <row r="15" spans="1:13">
      <c r="A15" s="5">
        <v>14</v>
      </c>
      <c r="B15" s="19">
        <v>0.52</v>
      </c>
      <c r="C15" s="4">
        <v>1.5</v>
      </c>
      <c r="D15" s="4">
        <v>1</v>
      </c>
      <c r="E15" s="4">
        <v>1</v>
      </c>
      <c r="F15" s="21">
        <f>SUM($C15-B15)</f>
        <v>0.98</v>
      </c>
      <c r="G15" s="4">
        <f>SUM($D15-$B15)</f>
        <v>0.48</v>
      </c>
      <c r="H15" s="4">
        <f>SUM($E15-$B15)</f>
        <v>0.48</v>
      </c>
      <c r="I15" s="30"/>
      <c r="J15" s="32"/>
      <c r="K15" s="32"/>
    </row>
    <row r="16" spans="1:13">
      <c r="A16" s="5">
        <v>15</v>
      </c>
      <c r="B16" s="19">
        <v>1.8</v>
      </c>
      <c r="C16" s="4">
        <v>2</v>
      </c>
      <c r="D16" s="4">
        <v>2.5</v>
      </c>
      <c r="E16" s="4">
        <v>2.1</v>
      </c>
      <c r="F16" s="4">
        <f>SUM($C16-B16)</f>
        <v>0.19999999999999996</v>
      </c>
      <c r="G16" s="21">
        <f>SUM($D16-$B16)</f>
        <v>0.7</v>
      </c>
      <c r="H16" s="4">
        <f>SUM($E16-$B16)</f>
        <v>0.30000000000000004</v>
      </c>
      <c r="I16" s="31" t="s">
        <v>24</v>
      </c>
      <c r="J16" s="32"/>
      <c r="K16" s="32"/>
    </row>
    <row r="17" spans="1:11">
      <c r="A17" s="5">
        <v>16</v>
      </c>
      <c r="B17" s="19">
        <v>7.5</v>
      </c>
      <c r="C17" s="4">
        <v>6</v>
      </c>
      <c r="D17" s="4">
        <v>8</v>
      </c>
      <c r="E17" s="4">
        <v>7</v>
      </c>
      <c r="F17" s="9">
        <f>SUM($C17-B17)</f>
        <v>-1.5</v>
      </c>
      <c r="G17" s="4">
        <f>SUM($D17-$B17)</f>
        <v>0.5</v>
      </c>
      <c r="H17" s="4">
        <f>SUM($E17-$B17)</f>
        <v>-0.5</v>
      </c>
      <c r="I17" s="34"/>
      <c r="J17" s="32"/>
      <c r="K17" s="32"/>
    </row>
    <row r="18" spans="1:11">
      <c r="A18" s="5">
        <v>17</v>
      </c>
      <c r="B18" s="19">
        <v>0.28000000000000003</v>
      </c>
      <c r="C18" s="4">
        <v>1</v>
      </c>
      <c r="D18" s="4">
        <v>1</v>
      </c>
      <c r="E18" s="4">
        <v>0.8</v>
      </c>
      <c r="F18" s="21">
        <f>SUM($C18-B18)</f>
        <v>0.72</v>
      </c>
      <c r="G18" s="21">
        <f>SUM($D18-$B18)</f>
        <v>0.72</v>
      </c>
      <c r="H18" s="33">
        <f>SUM($E18-$B18)</f>
        <v>0.52</v>
      </c>
      <c r="I18" s="32"/>
      <c r="J18" s="32"/>
      <c r="K18" s="32"/>
    </row>
    <row r="19" spans="1:11">
      <c r="A19" s="5">
        <v>18</v>
      </c>
      <c r="B19" s="19">
        <v>0.5</v>
      </c>
      <c r="C19" s="4">
        <v>0.9</v>
      </c>
      <c r="D19" s="4">
        <v>1.2</v>
      </c>
      <c r="E19" s="4">
        <v>0.8</v>
      </c>
      <c r="F19" s="4">
        <f>SUM($C19-B19)</f>
        <v>0.4</v>
      </c>
      <c r="G19" s="21">
        <f>SUM($D19-$B19)</f>
        <v>0.7</v>
      </c>
      <c r="H19" s="26">
        <f>SUM($E19-$B19)</f>
        <v>0.30000000000000004</v>
      </c>
      <c r="I19" s="32"/>
      <c r="J19" s="32"/>
      <c r="K19" s="32"/>
    </row>
    <row r="20" spans="1:11">
      <c r="A20" s="5">
        <v>19</v>
      </c>
      <c r="B20" s="19">
        <v>4.9000000000000004</v>
      </c>
      <c r="C20" s="4">
        <v>4.5</v>
      </c>
      <c r="D20" s="4">
        <v>5.5</v>
      </c>
      <c r="E20" s="4">
        <v>4.9000000000000004</v>
      </c>
      <c r="F20" s="4">
        <f>SUM($C20-B20)</f>
        <v>-0.40000000000000036</v>
      </c>
      <c r="G20" s="21">
        <f>SUM($D20-$B20)</f>
        <v>0.59999999999999964</v>
      </c>
      <c r="H20" s="25">
        <f>SUM($E20-$B20)</f>
        <v>0</v>
      </c>
      <c r="I20" s="32"/>
      <c r="J20" s="32"/>
      <c r="K20" s="32"/>
    </row>
    <row r="21" spans="1:11">
      <c r="A21" s="5">
        <v>20</v>
      </c>
      <c r="B21" s="19">
        <v>0.25</v>
      </c>
      <c r="C21" s="4">
        <v>0.5</v>
      </c>
      <c r="D21" s="4">
        <v>1</v>
      </c>
      <c r="E21" s="4">
        <v>0.5</v>
      </c>
      <c r="F21" s="4">
        <f>SUM($C21-B21)</f>
        <v>0.25</v>
      </c>
      <c r="G21" s="21">
        <f>SUM($D21-$B21)</f>
        <v>0.75</v>
      </c>
      <c r="H21" s="26">
        <f>SUM($E21-$B21)</f>
        <v>0.25</v>
      </c>
      <c r="I21" s="32"/>
      <c r="J21" s="32"/>
      <c r="K21" s="32"/>
    </row>
    <row r="22" spans="1:11">
      <c r="A22" s="5"/>
      <c r="B22" s="4"/>
      <c r="C22" s="4"/>
      <c r="D22" s="4"/>
      <c r="E22" s="4"/>
      <c r="F22" s="4"/>
      <c r="G22" s="4"/>
      <c r="H22" s="26"/>
      <c r="I22" s="32"/>
      <c r="J22" s="32"/>
      <c r="K22" s="32"/>
    </row>
    <row r="23" spans="1:11">
      <c r="A23" s="4"/>
      <c r="B23" s="4"/>
      <c r="C23" s="4"/>
      <c r="D23" s="4"/>
      <c r="E23" s="4"/>
      <c r="F23" s="4"/>
      <c r="G23" s="4"/>
      <c r="H23" s="26"/>
      <c r="I23" s="32"/>
      <c r="J23" s="32"/>
      <c r="K23" s="32"/>
    </row>
    <row r="24" spans="1:11">
      <c r="A24" s="4"/>
      <c r="B24" s="4"/>
      <c r="C24" s="4"/>
      <c r="D24" s="4"/>
      <c r="E24" s="4"/>
      <c r="F24" s="4"/>
      <c r="G24" s="4"/>
      <c r="H24" s="26"/>
      <c r="I24" s="32"/>
      <c r="J24" s="32"/>
      <c r="K24" s="32"/>
    </row>
    <row r="27" spans="1:11">
      <c r="A27" s="5" t="s">
        <v>11</v>
      </c>
      <c r="B27" s="6" t="s">
        <v>12</v>
      </c>
      <c r="C27" s="7" t="s">
        <v>25</v>
      </c>
      <c r="D27" s="8" t="s">
        <v>26</v>
      </c>
      <c r="E27" s="9" t="s">
        <v>15</v>
      </c>
    </row>
    <row r="28" spans="1:11">
      <c r="A28" s="5"/>
      <c r="B28" s="6"/>
      <c r="C28" s="7" t="s">
        <v>27</v>
      </c>
      <c r="D28" s="8" t="s">
        <v>27</v>
      </c>
      <c r="E28" s="9" t="s">
        <v>28</v>
      </c>
    </row>
    <row r="29" spans="1:11">
      <c r="A29" s="4" t="s">
        <v>29</v>
      </c>
      <c r="B29" s="4">
        <f>AVERAGE(B2:B21)</f>
        <v>1.786</v>
      </c>
      <c r="C29" s="4">
        <f>AVERAGE(C2:C21)</f>
        <v>2.2525000000000004</v>
      </c>
      <c r="D29" s="4">
        <f>AVERAGE(D2:D21)</f>
        <v>2.2850000000000001</v>
      </c>
      <c r="E29" s="4">
        <f>AVERAGE(E2:E21)</f>
        <v>2.0999999999999996</v>
      </c>
    </row>
    <row r="30" spans="1:11">
      <c r="A30" s="4" t="s">
        <v>30</v>
      </c>
      <c r="B30" s="4">
        <f>MAX(B2:B21)-MIN(B2:B21)</f>
        <v>7.25</v>
      </c>
      <c r="C30" s="4">
        <f>MAX(C1:C21)-MIN(C1:C21)</f>
        <v>6.75</v>
      </c>
      <c r="D30" s="4">
        <f>MAX(D2:D21)-MIN(D2:D21)</f>
        <v>7</v>
      </c>
      <c r="E30" s="4">
        <f>+MAX(E2:E21)-MIN(E2:E21)</f>
        <v>6.5</v>
      </c>
    </row>
    <row r="35" spans="1:11">
      <c r="E35" s="3"/>
    </row>
    <row r="36" spans="1:11" ht="15.75">
      <c r="A36" s="35" t="s">
        <v>31</v>
      </c>
      <c r="B36" s="35"/>
      <c r="C36" s="36"/>
      <c r="D36" s="36"/>
      <c r="E36" s="37"/>
      <c r="F36" s="36"/>
    </row>
    <row r="37" spans="1:11" ht="15.75">
      <c r="A37" s="36"/>
      <c r="B37" s="36"/>
      <c r="C37" s="36"/>
      <c r="D37" s="36"/>
      <c r="E37" s="36"/>
      <c r="F37" s="36"/>
    </row>
    <row r="38" spans="1:11" ht="15.75">
      <c r="A38" s="35" t="s">
        <v>32</v>
      </c>
      <c r="B38" s="35"/>
      <c r="C38" s="35"/>
      <c r="D38" s="36"/>
      <c r="E38" s="36"/>
      <c r="F38" s="36"/>
    </row>
    <row r="39" spans="1:11" ht="15.75">
      <c r="A39" s="36"/>
      <c r="B39" s="36"/>
      <c r="C39" s="36"/>
      <c r="D39" s="36"/>
      <c r="E39" s="36"/>
      <c r="F39" s="36"/>
    </row>
    <row r="40" spans="1:11" ht="15.75">
      <c r="A40" s="36" t="s">
        <v>33</v>
      </c>
      <c r="B40" s="36"/>
      <c r="C40" s="36"/>
      <c r="D40" s="36"/>
      <c r="E40" s="36"/>
      <c r="F40" s="36"/>
    </row>
    <row r="41" spans="1:11" ht="15.75">
      <c r="A41" s="36"/>
      <c r="B41" s="36"/>
      <c r="C41" s="36"/>
      <c r="D41" s="36"/>
      <c r="E41" s="36"/>
      <c r="F41" s="36"/>
    </row>
    <row r="42" spans="1:11" ht="15.75">
      <c r="A42" s="35" t="s">
        <v>34</v>
      </c>
      <c r="B42" s="35"/>
      <c r="C42" s="35"/>
      <c r="D42" s="36"/>
      <c r="E42" s="36"/>
      <c r="F42" s="36"/>
    </row>
    <row r="43" spans="1:11" ht="15.75">
      <c r="A43" s="36"/>
      <c r="B43" s="36"/>
      <c r="C43" s="36"/>
      <c r="D43" s="36"/>
      <c r="E43" s="36"/>
      <c r="F43" s="38"/>
      <c r="G43" s="3"/>
      <c r="H43" s="3"/>
    </row>
    <row r="44" spans="1:11" ht="15.75">
      <c r="A44" s="36" t="s">
        <v>35</v>
      </c>
      <c r="B44" s="36"/>
      <c r="C44" s="38"/>
      <c r="D44" s="36"/>
      <c r="E44" s="36"/>
      <c r="F44" s="38"/>
      <c r="G44" s="3"/>
      <c r="H44" s="3"/>
    </row>
    <row r="45" spans="1:11" ht="15.75">
      <c r="A45" s="36"/>
      <c r="B45" s="38"/>
      <c r="C45" s="38"/>
      <c r="D45" s="36"/>
      <c r="E45" s="36"/>
      <c r="F45" s="38"/>
      <c r="G45" s="3"/>
      <c r="H45" s="3"/>
      <c r="J45" s="3"/>
      <c r="K45" s="3"/>
    </row>
    <row r="46" spans="1:11" ht="15.75">
      <c r="A46" s="35" t="s">
        <v>36</v>
      </c>
      <c r="B46" s="39"/>
      <c r="C46" s="39"/>
      <c r="D46" s="35"/>
      <c r="E46" s="36"/>
      <c r="F46" s="38"/>
      <c r="G46" s="3"/>
      <c r="H46" s="3"/>
      <c r="J46" s="23"/>
      <c r="K46" s="3"/>
    </row>
    <row r="47" spans="1:11" ht="15.75">
      <c r="A47" s="36"/>
      <c r="B47" s="38"/>
      <c r="C47" s="38"/>
      <c r="D47" s="36"/>
      <c r="E47" s="36"/>
      <c r="F47" s="36"/>
      <c r="J47" s="3"/>
      <c r="K47" s="3"/>
    </row>
    <row r="48" spans="1:11" ht="15.75">
      <c r="A48" s="36" t="s">
        <v>37</v>
      </c>
      <c r="B48" s="38"/>
      <c r="C48" s="38"/>
      <c r="D48" s="36"/>
      <c r="E48" s="36"/>
      <c r="F48" s="36"/>
    </row>
    <row r="49" spans="1:6" ht="15.75">
      <c r="A49" s="36"/>
      <c r="B49" s="36"/>
      <c r="C49" s="36"/>
      <c r="D49" s="36"/>
      <c r="E49" s="36"/>
      <c r="F49" s="36"/>
    </row>
    <row r="50" spans="1:6" ht="15.75">
      <c r="A50" s="36"/>
      <c r="B50" s="36"/>
      <c r="C50" s="36"/>
      <c r="D50" s="36"/>
      <c r="E50" s="36"/>
      <c r="F50" s="36"/>
    </row>
  </sheetData>
  <conditionalFormatting sqref="J4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2023-04-18T12:28:33Z</dcterms:created>
  <dcterms:modified xsi:type="dcterms:W3CDTF">2023-04-24T21:37:16Z</dcterms:modified>
  <cp:category/>
  <cp:contentStatus/>
</cp:coreProperties>
</file>