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21\Desktop\"/>
    </mc:Choice>
  </mc:AlternateContent>
  <xr:revisionPtr revIDLastSave="0" documentId="13_ncr:1_{8CEAB899-FACF-4CF4-9AD5-A8F66334E074}" xr6:coauthVersionLast="43" xr6:coauthVersionMax="43" xr10:uidLastSave="{00000000-0000-0000-0000-000000000000}"/>
  <bookViews>
    <workbookView xWindow="-110" yWindow="-110" windowWidth="19420" windowHeight="10420" xr2:uid="{1E2BFE14-87BE-47E1-BB73-6A6FFBA939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42" i="1" l="1"/>
  <c r="G242" i="1" s="1"/>
  <c r="G245" i="1" l="1"/>
  <c r="G246" i="1"/>
  <c r="G252" i="1"/>
  <c r="G253" i="1"/>
  <c r="G254" i="1"/>
  <c r="F240" i="1"/>
  <c r="G240" i="1" s="1"/>
  <c r="F241" i="1"/>
  <c r="G241" i="1" s="1"/>
  <c r="F243" i="1"/>
  <c r="G243" i="1" s="1"/>
  <c r="F244" i="1"/>
  <c r="G244" i="1" s="1"/>
  <c r="F245" i="1"/>
  <c r="F246" i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F253" i="1"/>
  <c r="F254" i="1"/>
  <c r="F255" i="1"/>
  <c r="G255" i="1" s="1"/>
  <c r="F256" i="1"/>
  <c r="G256" i="1" s="1"/>
  <c r="F257" i="1"/>
  <c r="G257" i="1" s="1"/>
  <c r="F258" i="1"/>
  <c r="G258" i="1" s="1"/>
  <c r="F239" i="1"/>
  <c r="G239" i="1" s="1"/>
  <c r="F149" i="1"/>
  <c r="F148" i="1"/>
  <c r="F147" i="1"/>
  <c r="F146" i="1"/>
  <c r="C149" i="1"/>
  <c r="C154" i="1" s="1"/>
  <c r="C148" i="1"/>
  <c r="C153" i="1" s="1"/>
  <c r="C147" i="1"/>
  <c r="C152" i="1" s="1"/>
  <c r="C146" i="1"/>
  <c r="C151" i="1" s="1"/>
  <c r="C144" i="1"/>
  <c r="C143" i="1"/>
  <c r="C142" i="1"/>
  <c r="C141" i="1"/>
  <c r="C27" i="1" l="1"/>
  <c r="B81" i="1" s="1"/>
  <c r="B86" i="1"/>
  <c r="B87" i="1"/>
  <c r="B91" i="1" l="1"/>
  <c r="B84" i="1"/>
  <c r="B82" i="1"/>
  <c r="B83" i="1"/>
  <c r="B92" i="1"/>
  <c r="B85" i="1"/>
  <c r="B88" i="1"/>
  <c r="B90" i="1"/>
  <c r="B89" i="1"/>
  <c r="C31" i="1"/>
  <c r="C59" i="1"/>
  <c r="A63" i="1" s="1"/>
  <c r="C55" i="1"/>
  <c r="A62" i="1" l="1"/>
  <c r="A61" i="1"/>
</calcChain>
</file>

<file path=xl/sharedStrings.xml><?xml version="1.0" encoding="utf-8"?>
<sst xmlns="http://schemas.openxmlformats.org/spreadsheetml/2006/main" count="101" uniqueCount="81">
  <si>
    <t>TASK 1A</t>
  </si>
  <si>
    <t>a</t>
  </si>
  <si>
    <t xml:space="preserve">Scenario: A race car competing in a drag race accelerates from rest and crosses the finish line with a top speed of 240 km/h (66.66 m/s). The race track is 400m long. 
▪	Calculate the acceleration value of the race car. 
▪	Determine the time taken for the race car to complete the drag race.                                             </t>
  </si>
  <si>
    <t xml:space="preserve">  =</t>
  </si>
  <si>
    <t>v</t>
  </si>
  <si>
    <t>u</t>
  </si>
  <si>
    <t>s</t>
  </si>
  <si>
    <t>SOLUTION</t>
  </si>
  <si>
    <t xml:space="preserve">Given Final velocity </t>
  </si>
  <si>
    <t>Given Initial velocity</t>
  </si>
  <si>
    <t>Given Distance</t>
  </si>
  <si>
    <t>a=(v^2-u^2)/(2*s)</t>
  </si>
  <si>
    <t xml:space="preserve"> =</t>
  </si>
  <si>
    <t>t</t>
  </si>
  <si>
    <t>t=v-u/a</t>
  </si>
  <si>
    <t>so</t>
  </si>
  <si>
    <t>m/s</t>
  </si>
  <si>
    <t>m</t>
  </si>
  <si>
    <t>m/s^2</t>
  </si>
  <si>
    <t>TASK 1B</t>
  </si>
  <si>
    <t>Given formula for acceleration :</t>
  </si>
  <si>
    <t>Given formula for time :</t>
  </si>
  <si>
    <t xml:space="preserve">Distance required to reach 240m/s </t>
  </si>
  <si>
    <t>Formula for distance required (s) :</t>
  </si>
  <si>
    <t>s=(v^2 - u^2)/(2*a)</t>
  </si>
  <si>
    <t>Formula rearranged</t>
  </si>
  <si>
    <t xml:space="preserve">Formula inserted and applied </t>
  </si>
  <si>
    <t>Formula inserted and applied</t>
  </si>
  <si>
    <t>Formula inserted</t>
  </si>
  <si>
    <t>Given formula for time (t):</t>
  </si>
  <si>
    <t>Time to complete race (t):</t>
  </si>
  <si>
    <t>TASK 1C</t>
  </si>
  <si>
    <t xml:space="preserve">Using appropriate Excel tools: 
▪	Create a simple velocity-time graph using the values calculated above. 
▪	Annotate your graph by adding appropriate title &amp; axis labels. 
▪	Customise your graph by altering the line type, thickness and colour etc. 
 </t>
  </si>
  <si>
    <t xml:space="preserve">Your spreadsheet should contain a cell that allows the user to provide an estimate the acceleration value (between 1 &amp; 10 ms−2). Using this user-inputted value: 
▪	Calculate the distance required for the race car to reach the top speed (240 km/h) and return the value to an appropriate cell.  
▪	Calculate the time taken for the car to complete the race and return the value to an appropriate cell. 
▪	Using a conditional statement and conditional formatting, your spreadsheet should return the following messages to an appropriate cell if the corresponding conditions are met:                                                                                                         Condition 	                                          Message 	                                                   Formatting Rule 
Time &gt; 17s 	       “The car will lose the race – Acceleration value too low!”     	Highlight Cell Red 
Time &lt; 12s 	“Impossible! – the race car cannot accelerate this quickly!” 	  Highlight Cell Amber 
Time 12&gt;= and &lt;=17s         	“The car will win the race” 	                                 Highlight Cell Green              </t>
  </si>
  <si>
    <t>Estimated acceleration by user (1-10 m/s^2):</t>
  </si>
  <si>
    <t>Data for Graph</t>
  </si>
  <si>
    <t>Velocity</t>
  </si>
  <si>
    <t>Time</t>
  </si>
  <si>
    <t>TASK 2A</t>
  </si>
  <si>
    <r>
      <rPr>
        <b/>
        <sz val="11"/>
        <color theme="1"/>
        <rFont val="Calibri"/>
        <family val="2"/>
        <scheme val="minor"/>
      </rPr>
      <t xml:space="preserve">Scenario  </t>
    </r>
    <r>
      <rPr>
        <sz val="11"/>
        <color theme="1"/>
        <rFont val="Calibri"/>
        <family val="2"/>
        <scheme val="minor"/>
      </rPr>
      <t xml:space="preserve">
Three Individual technicians have been asked to measure and record the thickness of 20 material samples as part of a study to understand measurement variability. The data has been tabulated below: Using appropriate tools and functions in Excel, perform basic statistical analysis to assess the sizing accuracy of the individual technicians, as well as the measurement procedure/dataset as a whole. 
Your analysis should include: 
-	Mean &amp; range calculations 
-	A graph plotting all measured values against actual size 
-	Graphs plotting measured values against actual size for each operator 
Note: Describe any graphs produced, and what they show, by adding annotations to the sheet. 
From this analysis, answer the following three questions: 
1.	Which operator performed best and why? 
2.	Which operator performed worst and why? 
3.	Are there any similarities/differences between the operators? 
Note: You must answer these questions, in your own words, by adding appropriate annotations to the spreadsheet. 
  </t>
    </r>
  </si>
  <si>
    <t xml:space="preserve">Sample </t>
  </si>
  <si>
    <t xml:space="preserve">Actual size </t>
  </si>
  <si>
    <t xml:space="preserve">Technician A </t>
  </si>
  <si>
    <t xml:space="preserve">Technician B </t>
  </si>
  <si>
    <t xml:space="preserve">Technician C </t>
  </si>
  <si>
    <t>Mean value of actual size:</t>
  </si>
  <si>
    <t>Mean value of Technicain A:</t>
  </si>
  <si>
    <t>Mean value of Technicain B:</t>
  </si>
  <si>
    <t>Mean value of Technicain C:</t>
  </si>
  <si>
    <t>Range value of actual size:</t>
  </si>
  <si>
    <t>Range value of Technicain A:</t>
  </si>
  <si>
    <t>Range value of Technicain B:</t>
  </si>
  <si>
    <t>Range value of Technicain C:</t>
  </si>
  <si>
    <t>Average function is used to caculate Mean Values. From the calculated mean values it can be obsevered that calculations of technician A are nearest to actual size.</t>
  </si>
  <si>
    <t>Max value of actual size:</t>
  </si>
  <si>
    <t>Max value of Technicain A:</t>
  </si>
  <si>
    <t>Max value of Technicain B:</t>
  </si>
  <si>
    <t>Max value of Technicain C:</t>
  </si>
  <si>
    <t>Min value of actual size:</t>
  </si>
  <si>
    <t>Min value of Technicain A:</t>
  </si>
  <si>
    <t>Min value of Technicain B:</t>
  </si>
  <si>
    <t>Min value of Technicain C:</t>
  </si>
  <si>
    <t>Range values are claculated by subtracting min from maximum values, Technician B is found to be most near to actual values in terms of Range.</t>
  </si>
  <si>
    <t>Instantaneous velocity is calculated using formual v=u+at , then velocity time graph is plotted by inserting line graph.</t>
  </si>
  <si>
    <t xml:space="preserve">Q 2a : Which operator performed best and why? </t>
  </si>
  <si>
    <r>
      <rPr>
        <b/>
        <sz val="11"/>
        <color theme="1"/>
        <rFont val="Calibri"/>
        <family val="2"/>
        <scheme val="minor"/>
      </rPr>
      <t>Answer</t>
    </r>
    <r>
      <rPr>
        <sz val="11"/>
        <color theme="1"/>
        <rFont val="Calibri"/>
        <family val="2"/>
        <scheme val="minor"/>
      </rPr>
      <t>: From the graphs plotted for all the technicians , it can be noticed that technician C performed best, which shows that technician C is more experienced than technician A and technician B.</t>
    </r>
  </si>
  <si>
    <t xml:space="preserve">Q 2b : Which operator performed worst and why? </t>
  </si>
  <si>
    <t>Q 2c : Are there any similarities/differences between the operators?</t>
  </si>
  <si>
    <r>
      <rPr>
        <b/>
        <sz val="11"/>
        <color theme="1"/>
        <rFont val="Calibri"/>
        <family val="2"/>
        <scheme val="minor"/>
      </rPr>
      <t>Answer</t>
    </r>
    <r>
      <rPr>
        <sz val="11"/>
        <color theme="1"/>
        <rFont val="Calibri"/>
        <family val="2"/>
        <scheme val="minor"/>
      </rPr>
      <t>: From the graphs plotted for all the technicians , it can be seen that technician A performed worst, this can be because technicain A is a new employee, on training or less experienced.</t>
    </r>
  </si>
  <si>
    <r>
      <rPr>
        <b/>
        <sz val="11"/>
        <color theme="1"/>
        <rFont val="Calibri"/>
        <family val="2"/>
        <scheme val="minor"/>
      </rPr>
      <t>Answer</t>
    </r>
    <r>
      <rPr>
        <sz val="11"/>
        <color theme="1"/>
        <rFont val="Calibri"/>
        <family val="2"/>
        <scheme val="minor"/>
      </rPr>
      <t>: From the graphs plotted for all the technicians , we can observe that all technicians found difficulty in measuring smaller lengths as compared to longer lengths and technician B and C have similar accuracy as compared to A, which means technicain B and C are more competent than technician A.</t>
    </r>
  </si>
  <si>
    <t>TASK 2B</t>
  </si>
  <si>
    <t xml:space="preserve">You may also wish to include (but are not limited to) any of the following: 
-	Measurement error calculations 
-	Measures of variation/dispersion (i.e. standard deviation) 
-	Frequency distribution charts 
-	Any other forms of analysis that you wish to add to further demonstrate your understanding                             </t>
  </si>
  <si>
    <t>Average of Measurement Value</t>
  </si>
  <si>
    <t>Average Meaurement Error (%)</t>
  </si>
  <si>
    <t>.</t>
  </si>
  <si>
    <t>It can be seen from the Measurement Error scatter graph that if true size length will be smaller , chances of measurement error will be more. It is easy to measure longer lengths as compared to shorter lengths</t>
  </si>
  <si>
    <t>Student No : 2232660</t>
  </si>
  <si>
    <t>Student Name : Syed Saqib Hussain</t>
  </si>
  <si>
    <t>Course : CertHE Digital Skills Level 4</t>
  </si>
  <si>
    <t>Module : Technical Skills Development</t>
  </si>
  <si>
    <t>Teacher : Jordan Jenkins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</si>
</sst>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D9D9D9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2" fontId="0" fillId="0" borderId="3" xfId="0" applyNumberFormat="1" applyBorder="1"/>
    <xf numFmtId="164" fontId="0" fillId="0" borderId="3" xfId="0" applyNumberFormat="1" applyBorder="1"/>
    <xf numFmtId="0" fontId="0" fillId="0" borderId="0" xfId="0" applyAlignment="1"/>
    <xf numFmtId="0" fontId="0" fillId="0" borderId="16" xfId="0" applyBorder="1" applyAlignment="1">
      <alignment vertical="center" wrapText="1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/>
    <xf numFmtId="0" fontId="0" fillId="2" borderId="2" xfId="0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0" borderId="8" xfId="0" applyBorder="1"/>
    <xf numFmtId="0" fontId="3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4" fillId="0" borderId="32" xfId="0" applyFont="1" applyBorder="1" applyAlignment="1">
      <alignment horizontal="center" vertical="center" wrapText="1"/>
    </xf>
    <xf numFmtId="2" fontId="0" fillId="0" borderId="0" xfId="0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37" xfId="0" applyFon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9" tint="-0.2499465926084170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Velocity-Time Graph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310129856997543"/>
          <c:y val="0.1452580927384077"/>
          <c:w val="0.76797462817147866"/>
          <c:h val="0.6745913531641877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Sheet1!$B$80</c:f>
              <c:strCache>
                <c:ptCount val="1"/>
                <c:pt idx="0">
                  <c:v>Velocity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28575" cap="rnd" cmpd="sng">
                <a:solidFill>
                  <a:schemeClr val="accent2">
                    <a:lumMod val="75000"/>
                  </a:schemeClr>
                </a:solidFill>
                <a:prstDash val="sysDot"/>
              </a:ln>
              <a:effectLst>
                <a:glow rad="38100">
                  <a:schemeClr val="accent1">
                    <a:alpha val="33000"/>
                  </a:schemeClr>
                </a:glow>
                <a:outerShdw blurRad="50800" dist="50800" dir="5400000" sx="1000" sy="1000" algn="ctr" rotWithShape="0">
                  <a:schemeClr val="accent2">
                    <a:lumMod val="75000"/>
                  </a:schemeClr>
                </a:outerShdw>
                <a:softEdge rad="0"/>
              </a:effectLst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Sheet1!$A$81:$A$92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Sheet1!$B$81:$B$92</c:f>
              <c:numCache>
                <c:formatCode>General</c:formatCode>
                <c:ptCount val="12"/>
                <c:pt idx="0">
                  <c:v>5.5544444999999998</c:v>
                </c:pt>
                <c:pt idx="1">
                  <c:v>11.108889</c:v>
                </c:pt>
                <c:pt idx="2">
                  <c:v>16.6633335</c:v>
                </c:pt>
                <c:pt idx="3">
                  <c:v>22.217777999999999</c:v>
                </c:pt>
                <c:pt idx="4">
                  <c:v>27.772222499999998</c:v>
                </c:pt>
                <c:pt idx="5">
                  <c:v>33.326667</c:v>
                </c:pt>
                <c:pt idx="6">
                  <c:v>38.881111499999996</c:v>
                </c:pt>
                <c:pt idx="7">
                  <c:v>44.435555999999998</c:v>
                </c:pt>
                <c:pt idx="8">
                  <c:v>49.990000500000001</c:v>
                </c:pt>
                <c:pt idx="9">
                  <c:v>55.544444999999996</c:v>
                </c:pt>
                <c:pt idx="10">
                  <c:v>61.098889499999999</c:v>
                </c:pt>
                <c:pt idx="11">
                  <c:v>66.653334000000001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598-4AA0-82CE-0137B97A2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2059936"/>
        <c:axId val="1354899840"/>
      </c:scatterChart>
      <c:valAx>
        <c:axId val="1352059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Time (s)</a:t>
                </a:r>
              </a:p>
            </c:rich>
          </c:tx>
          <c:layout>
            <c:manualLayout>
              <c:xMode val="edge"/>
              <c:yMode val="edge"/>
              <c:x val="0.43060979877515315"/>
              <c:y val="0.8888888888888888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4899840"/>
        <c:crosses val="autoZero"/>
        <c:crossBetween val="midCat"/>
      </c:valAx>
      <c:valAx>
        <c:axId val="135489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Velocity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(m/s)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2059936"/>
        <c:crossesAt val="0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1" i="0" baseline="0">
                <a:solidFill>
                  <a:sysClr val="windowText" lastClr="000000"/>
                </a:solidFill>
                <a:effectLst/>
              </a:rPr>
              <a:t>Measured Values against Actual Size Graph</a:t>
            </a:r>
            <a:endParaRPr lang="en-GB" b="1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Sheet1!$B$117</c:f>
              <c:strCache>
                <c:ptCount val="1"/>
                <c:pt idx="0">
                  <c:v>Actual size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C-45C5-BE3B-9D3FE507DDF9}"/>
            </c:ext>
          </c:extLst>
        </c:ser>
        <c:ser>
          <c:idx val="1"/>
          <c:order val="1"/>
          <c:tx>
            <c:strRef>
              <c:f>Sheet1!$C$117</c:f>
              <c:strCache>
                <c:ptCount val="1"/>
                <c:pt idx="0">
                  <c:v>Technician A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Sheet1!$C$118:$C$137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0C-45C5-BE3B-9D3FE507DDF9}"/>
            </c:ext>
          </c:extLst>
        </c:ser>
        <c:ser>
          <c:idx val="2"/>
          <c:order val="2"/>
          <c:tx>
            <c:strRef>
              <c:f>Sheet1!$D$117</c:f>
              <c:strCache>
                <c:ptCount val="1"/>
                <c:pt idx="0">
                  <c:v>Technician B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Sheet1!$D$118:$D$137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0C-45C5-BE3B-9D3FE507DDF9}"/>
            </c:ext>
          </c:extLst>
        </c:ser>
        <c:ser>
          <c:idx val="3"/>
          <c:order val="3"/>
          <c:tx>
            <c:strRef>
              <c:f>Sheet1!$E$117</c:f>
              <c:strCache>
                <c:ptCount val="1"/>
                <c:pt idx="0">
                  <c:v>Technician C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Sheet1!$E$118:$E$137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0C-45C5-BE3B-9D3FE507D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6542415"/>
        <c:axId val="1393932831"/>
      </c:lineChart>
      <c:catAx>
        <c:axId val="147654241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32831"/>
        <c:crosses val="autoZero"/>
        <c:auto val="1"/>
        <c:lblAlgn val="ctr"/>
        <c:lblOffset val="100"/>
        <c:noMultiLvlLbl val="0"/>
      </c:catAx>
      <c:valAx>
        <c:axId val="1393932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6542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8575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Technician A 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Sheet1!$C$117</c:f>
              <c:strCache>
                <c:ptCount val="1"/>
                <c:pt idx="0">
                  <c:v>Technician A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Sheet1!$C$118:$C$137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9CD-4926-8306-413C966BD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0445183"/>
        <c:axId val="1393935743"/>
      </c:scatterChart>
      <c:valAx>
        <c:axId val="13304451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35743"/>
        <c:crosses val="autoZero"/>
        <c:crossBetween val="midCat"/>
      </c:valAx>
      <c:valAx>
        <c:axId val="1393935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04451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Technician B 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Sheet1!$D$117</c:f>
              <c:strCache>
                <c:ptCount val="1"/>
                <c:pt idx="0">
                  <c:v>Technician B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Sheet1!$D$118:$D$137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44A-4734-B233-E229421890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3138255"/>
        <c:axId val="1393976511"/>
      </c:scatterChart>
      <c:valAx>
        <c:axId val="19131382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76511"/>
        <c:crosses val="autoZero"/>
        <c:crossBetween val="midCat"/>
      </c:valAx>
      <c:valAx>
        <c:axId val="139397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Technician</a:t>
                </a:r>
                <a:r>
                  <a:rPr lang="en-GB" b="1" baseline="0">
                    <a:solidFill>
                      <a:sysClr val="windowText" lastClr="000000"/>
                    </a:solidFill>
                  </a:rPr>
                  <a:t> B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131382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Technician C 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Sheet1!$E$117</c:f>
              <c:strCache>
                <c:ptCount val="1"/>
                <c:pt idx="0">
                  <c:v>Technician C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Sheet1!$B$118:$B$137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Sheet1!$E$118:$E$137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BDE-409B-BDBF-4E7F1CE246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3716607"/>
        <c:axId val="1393921599"/>
      </c:scatterChart>
      <c:valAx>
        <c:axId val="1493716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21599"/>
        <c:crosses val="autoZero"/>
        <c:crossBetween val="midCat"/>
      </c:valAx>
      <c:valAx>
        <c:axId val="1393921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716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2540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True Size Vs Average Meaurement Error (%)</a:t>
            </a:r>
          </a:p>
        </c:rich>
      </c:tx>
      <c:overlay val="0"/>
      <c:spPr>
        <a:solidFill>
          <a:schemeClr val="accent6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Sheet1!$G$238</c:f>
              <c:strCache>
                <c:ptCount val="1"/>
                <c:pt idx="0">
                  <c:v>Average Meaurement Error (%)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Sheet1!$B$239:$B$258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Sheet1!$G$239:$G$258</c:f>
              <c:numCache>
                <c:formatCode>0.00000</c:formatCode>
                <c:ptCount val="20"/>
                <c:pt idx="0">
                  <c:v>8.5714285714285719E-3</c:v>
                </c:pt>
                <c:pt idx="1">
                  <c:v>0</c:v>
                </c:pt>
                <c:pt idx="2">
                  <c:v>6.969696969696966E-3</c:v>
                </c:pt>
                <c:pt idx="3">
                  <c:v>-8.3333333333333317E-4</c:v>
                </c:pt>
                <c:pt idx="4">
                  <c:v>1.7283950617283939E-3</c:v>
                </c:pt>
                <c:pt idx="5">
                  <c:v>9.393939393939392E-3</c:v>
                </c:pt>
                <c:pt idx="6">
                  <c:v>2.5802469135802471E-2</c:v>
                </c:pt>
                <c:pt idx="7">
                  <c:v>9.9999999999999985E-3</c:v>
                </c:pt>
                <c:pt idx="8">
                  <c:v>1.1111111111111071E-4</c:v>
                </c:pt>
                <c:pt idx="9">
                  <c:v>1.1904761904761781E-4</c:v>
                </c:pt>
                <c:pt idx="10">
                  <c:v>3.5897435897435889E-3</c:v>
                </c:pt>
                <c:pt idx="11">
                  <c:v>1.2244897959183662E-3</c:v>
                </c:pt>
                <c:pt idx="12">
                  <c:v>4.2028985507246404E-3</c:v>
                </c:pt>
                <c:pt idx="13">
                  <c:v>1.2435897435897438E-2</c:v>
                </c:pt>
                <c:pt idx="14">
                  <c:v>2.2222222222222205E-3</c:v>
                </c:pt>
                <c:pt idx="15">
                  <c:v>-6.6666666666666664E-4</c:v>
                </c:pt>
                <c:pt idx="16">
                  <c:v>2.3333333333333327E-2</c:v>
                </c:pt>
                <c:pt idx="17">
                  <c:v>9.3333333333333358E-3</c:v>
                </c:pt>
                <c:pt idx="18">
                  <c:v>1.3605442176870699E-4</c:v>
                </c:pt>
                <c:pt idx="19">
                  <c:v>1.6666666666666666E-2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A63-4C26-A3A7-4AE8DE1F7A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8317695"/>
        <c:axId val="1393913279"/>
      </c:scatterChart>
      <c:valAx>
        <c:axId val="14783176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>
                    <a:solidFill>
                      <a:sysClr val="windowText" lastClr="000000"/>
                    </a:solidFill>
                  </a:rPr>
                  <a:t>True Siza</a:t>
                </a:r>
              </a:p>
            </c:rich>
          </c:tx>
          <c:layout>
            <c:manualLayout>
              <c:xMode val="edge"/>
              <c:yMode val="edge"/>
              <c:x val="0.4923028960240205"/>
              <c:y val="0.919903076185506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3913279"/>
        <c:crosses val="autoZero"/>
        <c:crossBetween val="midCat"/>
      </c:valAx>
      <c:valAx>
        <c:axId val="1393913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u="none" strike="noStrike" baseline="0">
                    <a:solidFill>
                      <a:sysClr val="windowText" lastClr="000000"/>
                    </a:solidFill>
                    <a:effectLst/>
                  </a:rPr>
                  <a:t>Average Meaurement Error (%)</a:t>
                </a:r>
                <a:endParaRPr lang="en-GB" b="1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83176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3175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579966</xdr:colOff>
      <xdr:row>79</xdr:row>
      <xdr:rowOff>0</xdr:rowOff>
    </xdr:from>
    <xdr:to>
      <xdr:col>6</xdr:col>
      <xdr:colOff>941917</xdr:colOff>
      <xdr:row>92</xdr:row>
      <xdr:rowOff>31750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94F9F99-BDFA-4059-8036-40FAA98DDE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155</xdr:row>
      <xdr:rowOff>9072</xdr:rowOff>
    </xdr:from>
    <xdr:to>
      <xdr:col>6</xdr:col>
      <xdr:colOff>27213</xdr:colOff>
      <xdr:row>173</xdr:row>
      <xdr:rowOff>9070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A48BEB5-1CCF-42A2-A4E2-7BCBFFD57A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174</xdr:row>
      <xdr:rowOff>18142</xdr:rowOff>
    </xdr:from>
    <xdr:to>
      <xdr:col>4</xdr:col>
      <xdr:colOff>9071</xdr:colOff>
      <xdr:row>189</xdr:row>
      <xdr:rowOff>21770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70D6205-26C9-45E5-B75E-516362380A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190</xdr:row>
      <xdr:rowOff>9072</xdr:rowOff>
    </xdr:from>
    <xdr:to>
      <xdr:col>3</xdr:col>
      <xdr:colOff>1224643</xdr:colOff>
      <xdr:row>205</xdr:row>
      <xdr:rowOff>21770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4B26B06-13BF-4199-A26B-CB464D2586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205</xdr:row>
      <xdr:rowOff>172357</xdr:rowOff>
    </xdr:from>
    <xdr:to>
      <xdr:col>3</xdr:col>
      <xdr:colOff>1215572</xdr:colOff>
      <xdr:row>221</xdr:row>
      <xdr:rowOff>21772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CC4CDE5-CFAE-4742-8D57-30C4C0BAE9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259</xdr:row>
      <xdr:rowOff>14817</xdr:rowOff>
    </xdr:from>
    <xdr:to>
      <xdr:col>7</xdr:col>
      <xdr:colOff>21165</xdr:colOff>
      <xdr:row>282</xdr:row>
      <xdr:rowOff>31750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6A9B0423-E767-4BFB-B2AE-A6E7706F65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38149-D58C-482B-9941-A62D993D049D}">
  <dimension ref="A1:R290"/>
  <sheetViews>
    <sheetView tabSelected="1" zoomScale="90" zoomScaleNormal="90" workbookViewId="0">
      <selection activeCell="E3" sqref="E3"/>
    </sheetView>
  </sheetViews>
  <sheetFormatPr defaultRowHeight="14.5" x14ac:dyDescent="0.35"/>
  <cols>
    <col min="1" max="1" width="20.7265625" customWidth="1"/>
    <col min="2" max="2" width="8.36328125" customWidth="1"/>
    <col min="3" max="3" width="16.7265625" customWidth="1"/>
    <col min="4" max="4" width="17.6328125" customWidth="1"/>
    <col min="5" max="5" width="18.08984375" customWidth="1"/>
    <col min="6" max="6" width="13.1796875" customWidth="1"/>
    <col min="7" max="7" width="13.54296875" customWidth="1"/>
    <col min="8" max="8" width="11" customWidth="1"/>
    <col min="9" max="9" width="3.36328125" customWidth="1"/>
    <col min="10" max="10" width="5.6328125" customWidth="1"/>
    <col min="11" max="11" width="7.90625" customWidth="1"/>
  </cols>
  <sheetData>
    <row r="1" spans="1:13" ht="15.5" thickTop="1" thickBot="1" x14ac:dyDescent="0.4">
      <c r="A1" s="102" t="s">
        <v>76</v>
      </c>
      <c r="B1" s="103"/>
      <c r="C1" s="104"/>
    </row>
    <row r="2" spans="1:13" ht="15.5" thickTop="1" thickBot="1" x14ac:dyDescent="0.4">
      <c r="A2" s="102" t="s">
        <v>77</v>
      </c>
      <c r="B2" s="103"/>
      <c r="C2" s="104"/>
    </row>
    <row r="3" spans="1:13" ht="15.5" thickTop="1" thickBot="1" x14ac:dyDescent="0.4">
      <c r="A3" s="102" t="s">
        <v>78</v>
      </c>
      <c r="B3" s="103"/>
      <c r="C3" s="104"/>
    </row>
    <row r="4" spans="1:13" ht="15.5" thickTop="1" thickBot="1" x14ac:dyDescent="0.4">
      <c r="A4" s="102" t="s">
        <v>79</v>
      </c>
      <c r="B4" s="103"/>
      <c r="C4" s="104"/>
    </row>
    <row r="5" spans="1:13" ht="15.5" thickTop="1" thickBot="1" x14ac:dyDescent="0.4">
      <c r="A5" s="102" t="s">
        <v>80</v>
      </c>
      <c r="B5" s="103"/>
      <c r="C5" s="104"/>
    </row>
    <row r="6" spans="1:13" ht="15.5" thickTop="1" thickBot="1" x14ac:dyDescent="0.4"/>
    <row r="7" spans="1:13" ht="15" thickTop="1" x14ac:dyDescent="0.35">
      <c r="A7" s="53" t="s">
        <v>0</v>
      </c>
      <c r="B7" s="54"/>
      <c r="C7" s="54"/>
      <c r="D7" s="54"/>
      <c r="E7" s="55"/>
      <c r="F7" s="22"/>
      <c r="G7" s="22"/>
      <c r="H7" s="22"/>
      <c r="I7" s="22"/>
      <c r="J7" s="22"/>
      <c r="K7" s="22"/>
      <c r="L7" s="22"/>
      <c r="M7" s="23"/>
    </row>
    <row r="8" spans="1:13" x14ac:dyDescent="0.35">
      <c r="A8" s="60"/>
      <c r="B8" s="58"/>
      <c r="C8" s="58"/>
      <c r="D8" s="58"/>
      <c r="E8" s="59"/>
      <c r="F8" s="24"/>
      <c r="G8" s="24"/>
      <c r="H8" s="24"/>
      <c r="I8" s="24"/>
      <c r="J8" s="24"/>
      <c r="K8" s="24"/>
      <c r="L8" s="24"/>
      <c r="M8" s="25"/>
    </row>
    <row r="9" spans="1:13" ht="15" thickBot="1" x14ac:dyDescent="0.4">
      <c r="A9" s="60"/>
      <c r="B9" s="58"/>
      <c r="C9" s="58"/>
      <c r="D9" s="58"/>
      <c r="E9" s="59"/>
      <c r="F9" s="24"/>
      <c r="G9" s="24"/>
      <c r="H9" s="24"/>
      <c r="I9" s="24"/>
      <c r="J9" s="24"/>
      <c r="K9" s="24"/>
      <c r="L9" s="24"/>
      <c r="M9" s="25"/>
    </row>
    <row r="10" spans="1:13" ht="14.5" customHeight="1" thickTop="1" x14ac:dyDescent="0.35">
      <c r="A10" s="61" t="s">
        <v>2</v>
      </c>
      <c r="B10" s="62"/>
      <c r="C10" s="62"/>
      <c r="D10" s="62"/>
      <c r="E10" s="62"/>
      <c r="F10" s="62"/>
      <c r="G10" s="62"/>
      <c r="H10" s="62"/>
      <c r="I10" s="62"/>
      <c r="J10" s="62"/>
      <c r="K10" s="63"/>
      <c r="L10" s="24"/>
      <c r="M10" s="25"/>
    </row>
    <row r="11" spans="1:13" x14ac:dyDescent="0.35">
      <c r="A11" s="64"/>
      <c r="B11" s="48"/>
      <c r="C11" s="48"/>
      <c r="D11" s="48"/>
      <c r="E11" s="48"/>
      <c r="F11" s="48"/>
      <c r="G11" s="48"/>
      <c r="H11" s="48"/>
      <c r="I11" s="48"/>
      <c r="J11" s="48"/>
      <c r="K11" s="49"/>
      <c r="L11" s="24"/>
      <c r="M11" s="25"/>
    </row>
    <row r="12" spans="1:13" x14ac:dyDescent="0.35">
      <c r="A12" s="64"/>
      <c r="B12" s="48"/>
      <c r="C12" s="48"/>
      <c r="D12" s="48"/>
      <c r="E12" s="48"/>
      <c r="F12" s="48"/>
      <c r="G12" s="48"/>
      <c r="H12" s="48"/>
      <c r="I12" s="48"/>
      <c r="J12" s="48"/>
      <c r="K12" s="49"/>
      <c r="L12" s="24"/>
      <c r="M12" s="25"/>
    </row>
    <row r="13" spans="1:13" x14ac:dyDescent="0.35">
      <c r="A13" s="64"/>
      <c r="B13" s="48"/>
      <c r="C13" s="48"/>
      <c r="D13" s="48"/>
      <c r="E13" s="48"/>
      <c r="F13" s="48"/>
      <c r="G13" s="48"/>
      <c r="H13" s="48"/>
      <c r="I13" s="48"/>
      <c r="J13" s="48"/>
      <c r="K13" s="49"/>
      <c r="L13" s="24"/>
      <c r="M13" s="25"/>
    </row>
    <row r="14" spans="1:13" x14ac:dyDescent="0.35">
      <c r="A14" s="64"/>
      <c r="B14" s="48"/>
      <c r="C14" s="48"/>
      <c r="D14" s="48"/>
      <c r="E14" s="48"/>
      <c r="F14" s="48"/>
      <c r="G14" s="48"/>
      <c r="H14" s="48"/>
      <c r="I14" s="48"/>
      <c r="J14" s="48"/>
      <c r="K14" s="49"/>
      <c r="L14" s="24"/>
      <c r="M14" s="25"/>
    </row>
    <row r="15" spans="1:13" x14ac:dyDescent="0.35">
      <c r="A15" s="64"/>
      <c r="B15" s="48"/>
      <c r="C15" s="48"/>
      <c r="D15" s="48"/>
      <c r="E15" s="48"/>
      <c r="F15" s="48"/>
      <c r="G15" s="48"/>
      <c r="H15" s="48"/>
      <c r="I15" s="48"/>
      <c r="J15" s="48"/>
      <c r="K15" s="49"/>
      <c r="L15" s="24"/>
      <c r="M15" s="25"/>
    </row>
    <row r="16" spans="1:13" x14ac:dyDescent="0.35">
      <c r="A16" s="64"/>
      <c r="B16" s="48"/>
      <c r="C16" s="48"/>
      <c r="D16" s="48"/>
      <c r="E16" s="48"/>
      <c r="F16" s="48"/>
      <c r="G16" s="48"/>
      <c r="H16" s="48"/>
      <c r="I16" s="48"/>
      <c r="J16" s="48"/>
      <c r="K16" s="49"/>
      <c r="L16" s="24"/>
      <c r="M16" s="25"/>
    </row>
    <row r="17" spans="1:13" ht="15" thickBot="1" x14ac:dyDescent="0.4">
      <c r="A17" s="65"/>
      <c r="B17" s="66"/>
      <c r="C17" s="66"/>
      <c r="D17" s="66"/>
      <c r="E17" s="66"/>
      <c r="F17" s="66"/>
      <c r="G17" s="66"/>
      <c r="H17" s="66"/>
      <c r="I17" s="66"/>
      <c r="J17" s="66"/>
      <c r="K17" s="67"/>
      <c r="L17" s="24"/>
      <c r="M17" s="25"/>
    </row>
    <row r="18" spans="1:13" ht="15" thickTop="1" x14ac:dyDescent="0.35">
      <c r="A18" s="53" t="s">
        <v>7</v>
      </c>
      <c r="B18" s="68"/>
      <c r="C18" s="68"/>
      <c r="D18" s="68"/>
      <c r="E18" s="69"/>
      <c r="F18" s="24"/>
      <c r="G18" s="24"/>
      <c r="H18" s="24"/>
      <c r="I18" s="24"/>
      <c r="J18" s="24"/>
      <c r="K18" s="24"/>
      <c r="L18" s="24"/>
      <c r="M18" s="25"/>
    </row>
    <row r="19" spans="1:13" ht="15" thickBot="1" x14ac:dyDescent="0.4">
      <c r="A19" s="70"/>
      <c r="B19" s="71"/>
      <c r="C19" s="71"/>
      <c r="D19" s="71"/>
      <c r="E19" s="72"/>
      <c r="F19" s="24"/>
      <c r="G19" s="24"/>
      <c r="H19" s="24"/>
      <c r="I19" s="24"/>
      <c r="J19" s="24"/>
      <c r="K19" s="24"/>
      <c r="L19" s="24"/>
      <c r="M19" s="25"/>
    </row>
    <row r="20" spans="1:13" ht="15" customHeight="1" thickTop="1" x14ac:dyDescent="0.35">
      <c r="A20" s="26"/>
      <c r="B20" s="27"/>
      <c r="C20" s="27"/>
      <c r="D20" s="27"/>
      <c r="E20" s="27"/>
      <c r="F20" s="24"/>
      <c r="G20" s="24"/>
      <c r="H20" s="24"/>
      <c r="I20" s="24"/>
      <c r="J20" s="24"/>
      <c r="K20" s="24"/>
      <c r="L20" s="24"/>
      <c r="M20" s="25"/>
    </row>
    <row r="21" spans="1:13" x14ac:dyDescent="0.35">
      <c r="A21" s="28" t="s">
        <v>4</v>
      </c>
      <c r="B21" s="29" t="s">
        <v>3</v>
      </c>
      <c r="C21" s="29">
        <v>66.66</v>
      </c>
      <c r="D21" s="29" t="s">
        <v>16</v>
      </c>
      <c r="E21" s="24" t="s">
        <v>8</v>
      </c>
      <c r="F21" s="24"/>
      <c r="G21" s="24"/>
      <c r="H21" s="24"/>
      <c r="I21" s="24"/>
      <c r="J21" s="24"/>
      <c r="K21" s="24"/>
      <c r="L21" s="24"/>
      <c r="M21" s="25"/>
    </row>
    <row r="22" spans="1:13" x14ac:dyDescent="0.35">
      <c r="A22" s="28" t="s">
        <v>5</v>
      </c>
      <c r="B22" s="29" t="s">
        <v>3</v>
      </c>
      <c r="C22" s="29">
        <v>0</v>
      </c>
      <c r="D22" s="29" t="s">
        <v>16</v>
      </c>
      <c r="E22" s="24" t="s">
        <v>9</v>
      </c>
      <c r="F22" s="24"/>
      <c r="G22" s="24"/>
      <c r="H22" s="24"/>
      <c r="I22" s="24"/>
      <c r="J22" s="24"/>
      <c r="K22" s="24"/>
      <c r="L22" s="24"/>
      <c r="M22" s="25"/>
    </row>
    <row r="23" spans="1:13" x14ac:dyDescent="0.35">
      <c r="A23" s="28" t="s">
        <v>6</v>
      </c>
      <c r="B23" s="29" t="s">
        <v>3</v>
      </c>
      <c r="C23" s="29">
        <v>400</v>
      </c>
      <c r="D23" s="29" t="s">
        <v>17</v>
      </c>
      <c r="E23" s="24" t="s">
        <v>10</v>
      </c>
      <c r="F23" s="24"/>
      <c r="G23" s="24"/>
      <c r="H23" s="24"/>
      <c r="I23" s="24"/>
      <c r="J23" s="24"/>
      <c r="K23" s="24"/>
      <c r="L23" s="24"/>
      <c r="M23" s="25"/>
    </row>
    <row r="24" spans="1:13" x14ac:dyDescent="0.35">
      <c r="A24" s="28"/>
      <c r="B24" s="29"/>
      <c r="C24" s="29"/>
      <c r="D24" s="29"/>
      <c r="E24" s="24"/>
      <c r="F24" s="24"/>
      <c r="G24" s="24"/>
      <c r="H24" s="24"/>
      <c r="I24" s="24"/>
      <c r="J24" s="24"/>
      <c r="K24" s="24"/>
      <c r="L24" s="24"/>
      <c r="M24" s="25"/>
    </row>
    <row r="25" spans="1:13" x14ac:dyDescent="0.35">
      <c r="A25" s="73" t="s">
        <v>20</v>
      </c>
      <c r="B25" s="74"/>
      <c r="C25" s="29" t="s">
        <v>11</v>
      </c>
      <c r="D25" s="29"/>
      <c r="E25" s="24"/>
      <c r="F25" s="24"/>
      <c r="G25" s="24"/>
      <c r="H25" s="24"/>
      <c r="I25" s="24"/>
      <c r="J25" s="24"/>
      <c r="K25" s="24"/>
      <c r="L25" s="24"/>
      <c r="M25" s="25"/>
    </row>
    <row r="26" spans="1:13" ht="15" thickBot="1" x14ac:dyDescent="0.4">
      <c r="A26" s="28" t="s">
        <v>15</v>
      </c>
      <c r="B26" s="29"/>
      <c r="C26" s="29"/>
      <c r="D26" s="29"/>
      <c r="E26" s="24"/>
      <c r="F26" s="24"/>
      <c r="G26" s="24"/>
      <c r="H26" s="24"/>
      <c r="I26" s="24"/>
      <c r="J26" s="24"/>
      <c r="K26" s="24"/>
      <c r="L26" s="24"/>
      <c r="M26" s="25"/>
    </row>
    <row r="27" spans="1:13" ht="15" thickBot="1" x14ac:dyDescent="0.4">
      <c r="A27" s="30" t="s">
        <v>1</v>
      </c>
      <c r="B27" s="17" t="s">
        <v>12</v>
      </c>
      <c r="C27" s="18">
        <f>(C21^2-C22^2)/(2*C23)</f>
        <v>5.5544444999999998</v>
      </c>
      <c r="D27" s="17" t="s">
        <v>18</v>
      </c>
      <c r="E27" s="77" t="s">
        <v>26</v>
      </c>
      <c r="F27" s="78"/>
      <c r="G27" s="24"/>
      <c r="H27" s="24"/>
      <c r="I27" s="24"/>
      <c r="J27" s="24"/>
      <c r="K27" s="24"/>
      <c r="L27" s="24"/>
      <c r="M27" s="25"/>
    </row>
    <row r="28" spans="1:13" x14ac:dyDescent="0.35">
      <c r="A28" s="28"/>
      <c r="B28" s="29"/>
      <c r="C28" s="29"/>
      <c r="D28" s="29"/>
      <c r="E28" s="24"/>
      <c r="F28" s="24"/>
      <c r="G28" s="24"/>
      <c r="H28" s="24"/>
      <c r="I28" s="24"/>
      <c r="J28" s="24"/>
      <c r="K28" s="24"/>
      <c r="L28" s="24"/>
      <c r="M28" s="25"/>
    </row>
    <row r="29" spans="1:13" x14ac:dyDescent="0.35">
      <c r="A29" s="73" t="s">
        <v>21</v>
      </c>
      <c r="B29" s="74"/>
      <c r="C29" s="29" t="s">
        <v>14</v>
      </c>
      <c r="D29" s="29"/>
      <c r="E29" s="24"/>
      <c r="F29" s="24"/>
      <c r="G29" s="24"/>
      <c r="H29" s="24"/>
      <c r="I29" s="24"/>
      <c r="J29" s="24"/>
      <c r="K29" s="24"/>
      <c r="L29" s="24"/>
      <c r="M29" s="25"/>
    </row>
    <row r="30" spans="1:13" ht="15" thickBot="1" x14ac:dyDescent="0.4">
      <c r="A30" s="28" t="s">
        <v>15</v>
      </c>
      <c r="B30" s="29"/>
      <c r="C30" s="29"/>
      <c r="D30" s="29"/>
      <c r="E30" s="24"/>
      <c r="F30" s="24"/>
      <c r="G30" s="24"/>
      <c r="H30" s="24"/>
      <c r="I30" s="24"/>
      <c r="J30" s="24"/>
      <c r="K30" s="24"/>
      <c r="L30" s="24"/>
      <c r="M30" s="25"/>
    </row>
    <row r="31" spans="1:13" ht="15" thickBot="1" x14ac:dyDescent="0.4">
      <c r="A31" s="30" t="s">
        <v>13</v>
      </c>
      <c r="B31" s="17" t="s">
        <v>12</v>
      </c>
      <c r="C31" s="18">
        <f>(C21-C22)/(C27)</f>
        <v>12.001200120012001</v>
      </c>
      <c r="D31" s="17" t="s">
        <v>6</v>
      </c>
      <c r="E31" s="77" t="s">
        <v>27</v>
      </c>
      <c r="F31" s="78"/>
      <c r="G31" s="24"/>
      <c r="H31" s="24"/>
      <c r="I31" s="24"/>
      <c r="J31" s="24"/>
      <c r="K31" s="24"/>
      <c r="L31" s="24"/>
      <c r="M31" s="25"/>
    </row>
    <row r="32" spans="1:13" x14ac:dyDescent="0.35">
      <c r="A32" s="31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5"/>
    </row>
    <row r="33" spans="1:13" ht="15" thickBot="1" x14ac:dyDescent="0.4">
      <c r="A33" s="31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5"/>
    </row>
    <row r="34" spans="1:13" ht="15" thickTop="1" x14ac:dyDescent="0.35">
      <c r="A34" s="53" t="s">
        <v>19</v>
      </c>
      <c r="B34" s="54"/>
      <c r="C34" s="54"/>
      <c r="D34" s="54"/>
      <c r="E34" s="55"/>
      <c r="F34" s="24"/>
      <c r="G34" s="24"/>
      <c r="H34" s="24"/>
      <c r="I34" s="24"/>
      <c r="J34" s="24"/>
      <c r="K34" s="24"/>
      <c r="L34" s="24"/>
      <c r="M34" s="25"/>
    </row>
    <row r="35" spans="1:13" x14ac:dyDescent="0.35">
      <c r="A35" s="60"/>
      <c r="B35" s="58"/>
      <c r="C35" s="58"/>
      <c r="D35" s="58"/>
      <c r="E35" s="59"/>
      <c r="F35" s="24"/>
      <c r="G35" s="24"/>
      <c r="H35" s="24"/>
      <c r="I35" s="24"/>
      <c r="J35" s="24"/>
      <c r="K35" s="24"/>
      <c r="L35" s="24"/>
      <c r="M35" s="25"/>
    </row>
    <row r="36" spans="1:13" ht="15" thickBot="1" x14ac:dyDescent="0.4">
      <c r="A36" s="60"/>
      <c r="B36" s="58"/>
      <c r="C36" s="58"/>
      <c r="D36" s="58"/>
      <c r="E36" s="59"/>
      <c r="F36" s="24"/>
      <c r="G36" s="24"/>
      <c r="H36" s="24"/>
      <c r="I36" s="24"/>
      <c r="J36" s="24"/>
      <c r="K36" s="24"/>
      <c r="L36" s="24"/>
      <c r="M36" s="25"/>
    </row>
    <row r="37" spans="1:13" ht="14.5" customHeight="1" thickTop="1" x14ac:dyDescent="0.35">
      <c r="A37" s="61" t="s">
        <v>33</v>
      </c>
      <c r="B37" s="62"/>
      <c r="C37" s="62"/>
      <c r="D37" s="62"/>
      <c r="E37" s="62"/>
      <c r="F37" s="62"/>
      <c r="G37" s="62"/>
      <c r="H37" s="62"/>
      <c r="I37" s="62"/>
      <c r="J37" s="62"/>
      <c r="K37" s="63"/>
      <c r="L37" s="24"/>
      <c r="M37" s="25"/>
    </row>
    <row r="38" spans="1:13" x14ac:dyDescent="0.35">
      <c r="A38" s="64"/>
      <c r="B38" s="48"/>
      <c r="C38" s="48"/>
      <c r="D38" s="48"/>
      <c r="E38" s="48"/>
      <c r="F38" s="48"/>
      <c r="G38" s="48"/>
      <c r="H38" s="48"/>
      <c r="I38" s="48"/>
      <c r="J38" s="48"/>
      <c r="K38" s="49"/>
      <c r="L38" s="24"/>
      <c r="M38" s="25"/>
    </row>
    <row r="39" spans="1:13" x14ac:dyDescent="0.35">
      <c r="A39" s="64"/>
      <c r="B39" s="48"/>
      <c r="C39" s="48"/>
      <c r="D39" s="48"/>
      <c r="E39" s="48"/>
      <c r="F39" s="48"/>
      <c r="G39" s="48"/>
      <c r="H39" s="48"/>
      <c r="I39" s="48"/>
      <c r="J39" s="48"/>
      <c r="K39" s="49"/>
      <c r="L39" s="24"/>
      <c r="M39" s="25"/>
    </row>
    <row r="40" spans="1:13" x14ac:dyDescent="0.35">
      <c r="A40" s="64"/>
      <c r="B40" s="48"/>
      <c r="C40" s="48"/>
      <c r="D40" s="48"/>
      <c r="E40" s="48"/>
      <c r="F40" s="48"/>
      <c r="G40" s="48"/>
      <c r="H40" s="48"/>
      <c r="I40" s="48"/>
      <c r="J40" s="48"/>
      <c r="K40" s="49"/>
      <c r="L40" s="24"/>
      <c r="M40" s="25"/>
    </row>
    <row r="41" spans="1:13" x14ac:dyDescent="0.35">
      <c r="A41" s="64"/>
      <c r="B41" s="48"/>
      <c r="C41" s="48"/>
      <c r="D41" s="48"/>
      <c r="E41" s="48"/>
      <c r="F41" s="48"/>
      <c r="G41" s="48"/>
      <c r="H41" s="48"/>
      <c r="I41" s="48"/>
      <c r="J41" s="48"/>
      <c r="K41" s="49"/>
      <c r="L41" s="24"/>
      <c r="M41" s="25"/>
    </row>
    <row r="42" spans="1:13" x14ac:dyDescent="0.35">
      <c r="A42" s="64"/>
      <c r="B42" s="48"/>
      <c r="C42" s="48"/>
      <c r="D42" s="48"/>
      <c r="E42" s="48"/>
      <c r="F42" s="48"/>
      <c r="G42" s="48"/>
      <c r="H42" s="48"/>
      <c r="I42" s="48"/>
      <c r="J42" s="48"/>
      <c r="K42" s="49"/>
      <c r="L42" s="24"/>
      <c r="M42" s="25"/>
    </row>
    <row r="43" spans="1:13" x14ac:dyDescent="0.35">
      <c r="A43" s="64"/>
      <c r="B43" s="48"/>
      <c r="C43" s="48"/>
      <c r="D43" s="48"/>
      <c r="E43" s="48"/>
      <c r="F43" s="48"/>
      <c r="G43" s="48"/>
      <c r="H43" s="48"/>
      <c r="I43" s="48"/>
      <c r="J43" s="48"/>
      <c r="K43" s="49"/>
      <c r="L43" s="24"/>
      <c r="M43" s="25"/>
    </row>
    <row r="44" spans="1:13" x14ac:dyDescent="0.35">
      <c r="A44" s="64"/>
      <c r="B44" s="48"/>
      <c r="C44" s="48"/>
      <c r="D44" s="48"/>
      <c r="E44" s="48"/>
      <c r="F44" s="48"/>
      <c r="G44" s="48"/>
      <c r="H44" s="48"/>
      <c r="I44" s="48"/>
      <c r="J44" s="48"/>
      <c r="K44" s="49"/>
      <c r="L44" s="24"/>
      <c r="M44" s="25"/>
    </row>
    <row r="45" spans="1:13" x14ac:dyDescent="0.35">
      <c r="A45" s="64"/>
      <c r="B45" s="48"/>
      <c r="C45" s="48"/>
      <c r="D45" s="48"/>
      <c r="E45" s="48"/>
      <c r="F45" s="48"/>
      <c r="G45" s="48"/>
      <c r="H45" s="48"/>
      <c r="I45" s="48"/>
      <c r="J45" s="48"/>
      <c r="K45" s="49"/>
      <c r="L45" s="24"/>
      <c r="M45" s="25"/>
    </row>
    <row r="46" spans="1:13" x14ac:dyDescent="0.35">
      <c r="A46" s="64"/>
      <c r="B46" s="48"/>
      <c r="C46" s="48"/>
      <c r="D46" s="48"/>
      <c r="E46" s="48"/>
      <c r="F46" s="48"/>
      <c r="G46" s="48"/>
      <c r="H46" s="48"/>
      <c r="I46" s="48"/>
      <c r="J46" s="48"/>
      <c r="K46" s="49"/>
      <c r="L46" s="24"/>
      <c r="M46" s="25"/>
    </row>
    <row r="47" spans="1:13" ht="15" thickBot="1" x14ac:dyDescent="0.4">
      <c r="A47" s="65"/>
      <c r="B47" s="66"/>
      <c r="C47" s="66"/>
      <c r="D47" s="66"/>
      <c r="E47" s="66"/>
      <c r="F47" s="66"/>
      <c r="G47" s="66"/>
      <c r="H47" s="66"/>
      <c r="I47" s="66"/>
      <c r="J47" s="66"/>
      <c r="K47" s="67"/>
      <c r="L47" s="24"/>
      <c r="M47" s="25"/>
    </row>
    <row r="48" spans="1:13" ht="15" thickTop="1" x14ac:dyDescent="0.35">
      <c r="A48" s="53" t="s">
        <v>7</v>
      </c>
      <c r="B48" s="68"/>
      <c r="C48" s="68"/>
      <c r="D48" s="68"/>
      <c r="E48" s="69"/>
      <c r="F48" s="24"/>
      <c r="G48" s="24"/>
      <c r="H48" s="24"/>
      <c r="I48" s="24"/>
      <c r="J48" s="24"/>
      <c r="K48" s="24"/>
      <c r="L48" s="24"/>
      <c r="M48" s="25"/>
    </row>
    <row r="49" spans="1:13" ht="15" thickBot="1" x14ac:dyDescent="0.4">
      <c r="A49" s="70"/>
      <c r="B49" s="71"/>
      <c r="C49" s="71"/>
      <c r="D49" s="71"/>
      <c r="E49" s="72"/>
      <c r="F49" s="24"/>
      <c r="G49" s="24"/>
      <c r="H49" s="24"/>
      <c r="I49" s="24"/>
      <c r="J49" s="24"/>
      <c r="K49" s="24"/>
      <c r="L49" s="24"/>
      <c r="M49" s="25"/>
    </row>
    <row r="50" spans="1:13" ht="15.5" thickTop="1" thickBot="1" x14ac:dyDescent="0.4">
      <c r="A50" s="31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5"/>
    </row>
    <row r="51" spans="1:13" ht="15" thickBot="1" x14ac:dyDescent="0.4">
      <c r="A51" s="64" t="s">
        <v>34</v>
      </c>
      <c r="B51" s="48"/>
      <c r="C51" s="1">
        <v>10.7</v>
      </c>
      <c r="D51" s="29"/>
      <c r="E51" s="29"/>
      <c r="F51" s="24"/>
      <c r="G51" s="24"/>
      <c r="H51" s="24"/>
      <c r="I51" s="24"/>
      <c r="J51" s="24"/>
      <c r="K51" s="24"/>
      <c r="L51" s="24"/>
      <c r="M51" s="25"/>
    </row>
    <row r="52" spans="1:13" x14ac:dyDescent="0.35">
      <c r="A52" s="64"/>
      <c r="B52" s="48"/>
      <c r="C52" s="29"/>
      <c r="D52" s="29"/>
      <c r="E52" s="29"/>
      <c r="F52" s="24"/>
      <c r="G52" s="24"/>
      <c r="H52" s="24"/>
      <c r="I52" s="24"/>
      <c r="J52" s="24"/>
      <c r="K52" s="24"/>
      <c r="L52" s="24"/>
      <c r="M52" s="25"/>
    </row>
    <row r="53" spans="1:13" x14ac:dyDescent="0.35">
      <c r="A53" s="73" t="s">
        <v>23</v>
      </c>
      <c r="B53" s="74"/>
      <c r="C53" s="29" t="s">
        <v>24</v>
      </c>
      <c r="D53" s="29"/>
      <c r="E53" s="29" t="s">
        <v>25</v>
      </c>
      <c r="F53" s="24"/>
      <c r="G53" s="24"/>
      <c r="H53" s="24"/>
      <c r="I53" s="24"/>
      <c r="J53" s="24"/>
      <c r="K53" s="24"/>
      <c r="L53" s="24"/>
      <c r="M53" s="25"/>
    </row>
    <row r="54" spans="1:13" ht="15" thickBot="1" x14ac:dyDescent="0.4">
      <c r="A54" s="28"/>
      <c r="B54" s="29"/>
      <c r="C54" s="29"/>
      <c r="D54" s="29"/>
      <c r="E54" s="29"/>
      <c r="F54" s="24"/>
      <c r="G54" s="24"/>
      <c r="H54" s="24"/>
      <c r="I54" s="24"/>
      <c r="J54" s="24"/>
      <c r="K54" s="24"/>
      <c r="L54" s="24"/>
      <c r="M54" s="25"/>
    </row>
    <row r="55" spans="1:13" ht="15" thickBot="1" x14ac:dyDescent="0.4">
      <c r="A55" s="75" t="s">
        <v>22</v>
      </c>
      <c r="B55" s="76"/>
      <c r="C55" s="18">
        <f>(C21^2-C22^2)/(2*C51)</f>
        <v>207.64278504672896</v>
      </c>
      <c r="D55" s="17"/>
      <c r="E55" s="19" t="s">
        <v>28</v>
      </c>
      <c r="F55" s="24"/>
      <c r="G55" s="24"/>
      <c r="H55" s="24"/>
      <c r="I55" s="24"/>
      <c r="J55" s="24"/>
      <c r="K55" s="24"/>
      <c r="L55" s="24"/>
      <c r="M55" s="25"/>
    </row>
    <row r="56" spans="1:13" x14ac:dyDescent="0.35">
      <c r="A56" s="31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5"/>
    </row>
    <row r="57" spans="1:13" x14ac:dyDescent="0.35">
      <c r="A57" s="73" t="s">
        <v>29</v>
      </c>
      <c r="B57" s="74"/>
      <c r="C57" s="29" t="s">
        <v>14</v>
      </c>
      <c r="D57" s="24"/>
      <c r="E57" s="24"/>
      <c r="F57" s="24"/>
      <c r="G57" s="24"/>
      <c r="H57" s="24"/>
      <c r="I57" s="24"/>
      <c r="J57" s="24"/>
      <c r="K57" s="24"/>
      <c r="L57" s="24"/>
      <c r="M57" s="25"/>
    </row>
    <row r="58" spans="1:13" ht="15" thickBot="1" x14ac:dyDescent="0.4">
      <c r="A58" s="3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5"/>
    </row>
    <row r="59" spans="1:13" ht="15" thickBot="1" x14ac:dyDescent="0.4">
      <c r="A59" s="75" t="s">
        <v>30</v>
      </c>
      <c r="B59" s="76"/>
      <c r="C59" s="18">
        <f>(C21-C22)/(C51)</f>
        <v>6.2299065420560753</v>
      </c>
      <c r="D59" s="20"/>
      <c r="E59" s="19" t="s">
        <v>28</v>
      </c>
      <c r="F59" s="24"/>
      <c r="G59" s="24"/>
      <c r="H59" s="24"/>
      <c r="I59" s="24"/>
      <c r="J59" s="24"/>
      <c r="K59" s="24"/>
      <c r="L59" s="24"/>
      <c r="M59" s="25"/>
    </row>
    <row r="60" spans="1:13" ht="15" thickBot="1" x14ac:dyDescent="0.4">
      <c r="A60" s="31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5"/>
    </row>
    <row r="61" spans="1:13" ht="15" thickBot="1" x14ac:dyDescent="0.4">
      <c r="A61" s="89" t="str">
        <f>IF(C59&gt;17,"Car will lose the race – Acceleration value too low!","")</f>
        <v/>
      </c>
      <c r="B61" s="90"/>
      <c r="C61" s="90"/>
      <c r="D61" s="91"/>
      <c r="E61" s="14" t="s">
        <v>28</v>
      </c>
      <c r="F61" s="24"/>
      <c r="G61" s="24"/>
      <c r="H61" s="24"/>
      <c r="I61" s="24"/>
      <c r="J61" s="24"/>
      <c r="K61" s="24"/>
      <c r="L61" s="24"/>
      <c r="M61" s="25"/>
    </row>
    <row r="62" spans="1:13" ht="15" thickBot="1" x14ac:dyDescent="0.4">
      <c r="A62" s="92" t="str">
        <f>IF(C59&lt;12,"Impossible! – the race car cannot accelerate this quickly!","")</f>
        <v>Impossible! – the race car cannot accelerate this quickly!</v>
      </c>
      <c r="B62" s="93"/>
      <c r="C62" s="93"/>
      <c r="D62" s="94"/>
      <c r="E62" s="15" t="s">
        <v>28</v>
      </c>
      <c r="F62" s="24"/>
      <c r="G62" s="24"/>
      <c r="H62" s="24"/>
      <c r="I62" s="24"/>
      <c r="J62" s="24"/>
      <c r="K62" s="24"/>
      <c r="L62" s="24"/>
      <c r="M62" s="25"/>
    </row>
    <row r="63" spans="1:13" ht="15" thickBot="1" x14ac:dyDescent="0.4">
      <c r="A63" s="89" t="str">
        <f>IF(AND(C59&gt;=12, C59&lt;=17),"The car will win the race","")</f>
        <v/>
      </c>
      <c r="B63" s="90"/>
      <c r="C63" s="90"/>
      <c r="D63" s="91"/>
      <c r="E63" s="16" t="s">
        <v>28</v>
      </c>
      <c r="F63" s="24"/>
      <c r="G63" s="24"/>
      <c r="H63" s="24"/>
      <c r="I63" s="24"/>
      <c r="J63" s="24"/>
      <c r="K63" s="24"/>
      <c r="L63" s="24"/>
      <c r="M63" s="25"/>
    </row>
    <row r="64" spans="1:13" x14ac:dyDescent="0.35">
      <c r="A64" s="31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5"/>
    </row>
    <row r="65" spans="1:18" ht="15" thickBot="1" x14ac:dyDescent="0.4">
      <c r="A65" s="31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5"/>
    </row>
    <row r="66" spans="1:18" ht="15" thickTop="1" x14ac:dyDescent="0.35">
      <c r="A66" s="53" t="s">
        <v>31</v>
      </c>
      <c r="B66" s="54"/>
      <c r="C66" s="54"/>
      <c r="D66" s="54"/>
      <c r="E66" s="55"/>
      <c r="F66" s="24"/>
      <c r="G66" s="24"/>
      <c r="H66" s="24"/>
      <c r="I66" s="24"/>
      <c r="J66" s="24"/>
      <c r="K66" s="24"/>
      <c r="L66" s="24"/>
      <c r="M66" s="25"/>
    </row>
    <row r="67" spans="1:18" x14ac:dyDescent="0.35">
      <c r="A67" s="60"/>
      <c r="B67" s="58"/>
      <c r="C67" s="58"/>
      <c r="D67" s="58"/>
      <c r="E67" s="59"/>
      <c r="F67" s="24"/>
      <c r="G67" s="24"/>
      <c r="H67" s="24"/>
      <c r="I67" s="24"/>
      <c r="J67" s="24"/>
      <c r="K67" s="24"/>
      <c r="L67" s="24"/>
      <c r="M67" s="25"/>
    </row>
    <row r="68" spans="1:18" ht="15" thickBot="1" x14ac:dyDescent="0.4">
      <c r="A68" s="60"/>
      <c r="B68" s="58"/>
      <c r="C68" s="58"/>
      <c r="D68" s="58"/>
      <c r="E68" s="59"/>
      <c r="F68" s="24"/>
      <c r="G68" s="24"/>
      <c r="H68" s="24"/>
      <c r="I68" s="24"/>
      <c r="J68" s="24"/>
      <c r="K68" s="24"/>
      <c r="L68" s="24"/>
      <c r="M68" s="25"/>
    </row>
    <row r="69" spans="1:18" ht="15" thickTop="1" x14ac:dyDescent="0.35">
      <c r="A69" s="61" t="s">
        <v>32</v>
      </c>
      <c r="B69" s="79"/>
      <c r="C69" s="79"/>
      <c r="D69" s="79"/>
      <c r="E69" s="79"/>
      <c r="F69" s="79"/>
      <c r="G69" s="79"/>
      <c r="H69" s="80"/>
      <c r="I69" s="24"/>
      <c r="J69" s="24"/>
      <c r="K69" s="24"/>
      <c r="L69" s="24"/>
      <c r="M69" s="25"/>
    </row>
    <row r="70" spans="1:18" x14ac:dyDescent="0.35">
      <c r="A70" s="81"/>
      <c r="B70" s="82"/>
      <c r="C70" s="82"/>
      <c r="D70" s="82"/>
      <c r="E70" s="82"/>
      <c r="F70" s="82"/>
      <c r="G70" s="82"/>
      <c r="H70" s="83"/>
      <c r="I70" s="24"/>
      <c r="J70" s="24"/>
      <c r="K70" s="24"/>
      <c r="L70" s="24"/>
      <c r="M70" s="25"/>
    </row>
    <row r="71" spans="1:18" x14ac:dyDescent="0.35">
      <c r="A71" s="81"/>
      <c r="B71" s="82"/>
      <c r="C71" s="82"/>
      <c r="D71" s="82"/>
      <c r="E71" s="82"/>
      <c r="F71" s="82"/>
      <c r="G71" s="82"/>
      <c r="H71" s="83"/>
      <c r="I71" s="24"/>
      <c r="J71" s="24"/>
      <c r="K71" s="24"/>
      <c r="L71" s="24"/>
      <c r="M71" s="25"/>
    </row>
    <row r="72" spans="1:18" x14ac:dyDescent="0.35">
      <c r="A72" s="81"/>
      <c r="B72" s="82"/>
      <c r="C72" s="82"/>
      <c r="D72" s="82"/>
      <c r="E72" s="82"/>
      <c r="F72" s="82"/>
      <c r="G72" s="82"/>
      <c r="H72" s="83"/>
      <c r="I72" s="24"/>
      <c r="J72" s="24"/>
      <c r="K72" s="24"/>
      <c r="L72" s="24"/>
      <c r="M72" s="25"/>
    </row>
    <row r="73" spans="1:18" x14ac:dyDescent="0.35">
      <c r="A73" s="81"/>
      <c r="B73" s="82"/>
      <c r="C73" s="82"/>
      <c r="D73" s="82"/>
      <c r="E73" s="82"/>
      <c r="F73" s="82"/>
      <c r="G73" s="82"/>
      <c r="H73" s="83"/>
      <c r="I73" s="24"/>
      <c r="J73" s="24"/>
      <c r="K73" s="24"/>
      <c r="L73" s="24"/>
      <c r="M73" s="25"/>
    </row>
    <row r="74" spans="1:18" x14ac:dyDescent="0.35">
      <c r="A74" s="81"/>
      <c r="B74" s="82"/>
      <c r="C74" s="82"/>
      <c r="D74" s="82"/>
      <c r="E74" s="82"/>
      <c r="F74" s="82"/>
      <c r="G74" s="82"/>
      <c r="H74" s="83"/>
      <c r="I74" s="24"/>
      <c r="J74" s="24"/>
      <c r="K74" s="24"/>
      <c r="L74" s="24"/>
      <c r="M74" s="25"/>
    </row>
    <row r="75" spans="1:18" x14ac:dyDescent="0.35">
      <c r="A75" s="81"/>
      <c r="B75" s="82"/>
      <c r="C75" s="82"/>
      <c r="D75" s="82"/>
      <c r="E75" s="82"/>
      <c r="F75" s="82"/>
      <c r="G75" s="82"/>
      <c r="H75" s="83"/>
      <c r="I75" s="24"/>
      <c r="J75" s="24"/>
      <c r="K75" s="24"/>
      <c r="L75" s="24"/>
      <c r="M75" s="25"/>
    </row>
    <row r="76" spans="1:18" ht="15" thickBot="1" x14ac:dyDescent="0.4">
      <c r="A76" s="84"/>
      <c r="B76" s="85"/>
      <c r="C76" s="85"/>
      <c r="D76" s="85"/>
      <c r="E76" s="85"/>
      <c r="F76" s="85"/>
      <c r="G76" s="85"/>
      <c r="H76" s="86"/>
      <c r="I76" s="24"/>
      <c r="J76" s="24"/>
      <c r="K76" s="24"/>
      <c r="L76" s="24"/>
      <c r="M76" s="25"/>
    </row>
    <row r="77" spans="1:18" ht="15" thickTop="1" x14ac:dyDescent="0.35">
      <c r="A77" s="53" t="s">
        <v>7</v>
      </c>
      <c r="B77" s="68"/>
      <c r="C77" s="68"/>
      <c r="D77" s="68"/>
      <c r="E77" s="69"/>
      <c r="F77" s="24"/>
      <c r="G77" s="24"/>
      <c r="H77" s="24"/>
      <c r="I77" s="24"/>
      <c r="J77" s="24"/>
      <c r="K77" s="24"/>
      <c r="L77" s="24"/>
      <c r="M77" s="25"/>
    </row>
    <row r="78" spans="1:18" ht="15" thickBot="1" x14ac:dyDescent="0.4">
      <c r="A78" s="70"/>
      <c r="B78" s="71"/>
      <c r="C78" s="71"/>
      <c r="D78" s="71"/>
      <c r="E78" s="72"/>
      <c r="F78" s="24"/>
      <c r="G78" s="24"/>
      <c r="H78" s="24"/>
      <c r="I78" s="24"/>
      <c r="J78" s="24"/>
      <c r="K78" s="24"/>
      <c r="L78" s="24"/>
      <c r="M78" s="25"/>
    </row>
    <row r="79" spans="1:18" ht="15.5" thickTop="1" thickBot="1" x14ac:dyDescent="0.4">
      <c r="A79" s="87" t="s">
        <v>35</v>
      </c>
      <c r="B79" s="88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5"/>
    </row>
    <row r="80" spans="1:18" ht="14.5" customHeight="1" x14ac:dyDescent="0.35">
      <c r="A80" s="32" t="s">
        <v>37</v>
      </c>
      <c r="B80" s="5" t="s">
        <v>36</v>
      </c>
      <c r="C80" s="24"/>
      <c r="D80" s="24"/>
      <c r="E80" s="24"/>
      <c r="F80" s="24"/>
      <c r="G80" s="24"/>
      <c r="H80" s="44" t="s">
        <v>63</v>
      </c>
      <c r="I80" s="95"/>
      <c r="J80" s="24"/>
      <c r="K80" s="24"/>
      <c r="L80" s="24"/>
      <c r="M80" s="25"/>
      <c r="N80" s="6"/>
      <c r="O80" s="6"/>
      <c r="P80" s="6"/>
      <c r="Q80" s="6"/>
      <c r="R80" s="6"/>
    </row>
    <row r="81" spans="1:18" x14ac:dyDescent="0.35">
      <c r="A81" s="33">
        <v>1</v>
      </c>
      <c r="B81" s="2">
        <f>$C$22+($C$27*A81)</f>
        <v>5.5544444999999998</v>
      </c>
      <c r="C81" s="24"/>
      <c r="D81" s="24"/>
      <c r="E81" s="24"/>
      <c r="F81" s="24"/>
      <c r="G81" s="24"/>
      <c r="H81" s="47"/>
      <c r="I81" s="96"/>
      <c r="J81" s="24"/>
      <c r="K81" s="24"/>
      <c r="L81" s="24"/>
      <c r="M81" s="25"/>
      <c r="N81" s="6"/>
      <c r="O81" s="6"/>
      <c r="P81" s="6"/>
      <c r="Q81" s="6"/>
      <c r="R81" s="6"/>
    </row>
    <row r="82" spans="1:18" x14ac:dyDescent="0.35">
      <c r="A82" s="33">
        <v>2</v>
      </c>
      <c r="B82" s="2">
        <f>$C$22+($C$27*A82)</f>
        <v>11.108889</v>
      </c>
      <c r="C82" s="24"/>
      <c r="D82" s="24"/>
      <c r="E82" s="24"/>
      <c r="F82" s="24"/>
      <c r="G82" s="24"/>
      <c r="H82" s="47"/>
      <c r="I82" s="96"/>
      <c r="J82" s="24"/>
      <c r="K82" s="24"/>
      <c r="L82" s="24"/>
      <c r="M82" s="25"/>
      <c r="N82" s="6"/>
      <c r="O82" s="6"/>
      <c r="P82" s="6"/>
      <c r="Q82" s="6"/>
      <c r="R82" s="6"/>
    </row>
    <row r="83" spans="1:18" x14ac:dyDescent="0.35">
      <c r="A83" s="33">
        <v>3</v>
      </c>
      <c r="B83" s="2">
        <f t="shared" ref="B83:B92" si="0">$C$22+($C$27*A83)</f>
        <v>16.6633335</v>
      </c>
      <c r="C83" s="24"/>
      <c r="D83" s="24"/>
      <c r="E83" s="24"/>
      <c r="F83" s="24"/>
      <c r="G83" s="24"/>
      <c r="H83" s="47"/>
      <c r="I83" s="96"/>
      <c r="J83" s="24"/>
      <c r="K83" s="24"/>
      <c r="L83" s="24"/>
      <c r="M83" s="25"/>
      <c r="N83" s="6"/>
      <c r="O83" s="6"/>
      <c r="P83" s="6"/>
      <c r="Q83" s="6"/>
      <c r="R83" s="6"/>
    </row>
    <row r="84" spans="1:18" x14ac:dyDescent="0.35">
      <c r="A84" s="33">
        <v>4</v>
      </c>
      <c r="B84" s="2">
        <f t="shared" si="0"/>
        <v>22.217777999999999</v>
      </c>
      <c r="C84" s="24"/>
      <c r="D84" s="24"/>
      <c r="E84" s="24"/>
      <c r="F84" s="24"/>
      <c r="G84" s="24"/>
      <c r="H84" s="47"/>
      <c r="I84" s="96"/>
      <c r="J84" s="24"/>
      <c r="K84" s="24"/>
      <c r="L84" s="24"/>
      <c r="M84" s="25"/>
    </row>
    <row r="85" spans="1:18" x14ac:dyDescent="0.35">
      <c r="A85" s="33">
        <v>5</v>
      </c>
      <c r="B85" s="2">
        <f>$C$22+($C$27*A85)</f>
        <v>27.772222499999998</v>
      </c>
      <c r="C85" s="24"/>
      <c r="D85" s="24"/>
      <c r="E85" s="24"/>
      <c r="F85" s="24"/>
      <c r="G85" s="24"/>
      <c r="H85" s="47"/>
      <c r="I85" s="96"/>
      <c r="J85" s="24"/>
      <c r="K85" s="24"/>
      <c r="L85" s="24"/>
      <c r="M85" s="25"/>
    </row>
    <row r="86" spans="1:18" x14ac:dyDescent="0.35">
      <c r="A86" s="33">
        <v>6</v>
      </c>
      <c r="B86" s="2">
        <f t="shared" si="0"/>
        <v>33.326667</v>
      </c>
      <c r="C86" s="24"/>
      <c r="D86" s="24"/>
      <c r="E86" s="24"/>
      <c r="F86" s="24"/>
      <c r="G86" s="24"/>
      <c r="H86" s="47"/>
      <c r="I86" s="96"/>
      <c r="J86" s="24"/>
      <c r="K86" s="24"/>
      <c r="L86" s="24"/>
      <c r="M86" s="25"/>
    </row>
    <row r="87" spans="1:18" x14ac:dyDescent="0.35">
      <c r="A87" s="33">
        <v>7</v>
      </c>
      <c r="B87" s="2">
        <f t="shared" si="0"/>
        <v>38.881111499999996</v>
      </c>
      <c r="C87" s="24"/>
      <c r="D87" s="24"/>
      <c r="E87" s="24"/>
      <c r="F87" s="24"/>
      <c r="G87" s="24"/>
      <c r="H87" s="47"/>
      <c r="I87" s="96"/>
      <c r="J87" s="24"/>
      <c r="K87" s="24"/>
      <c r="L87" s="24"/>
      <c r="M87" s="25"/>
    </row>
    <row r="88" spans="1:18" x14ac:dyDescent="0.35">
      <c r="A88" s="33">
        <v>8</v>
      </c>
      <c r="B88" s="2">
        <f>$C$22+($C$27*A88)</f>
        <v>44.435555999999998</v>
      </c>
      <c r="C88" s="24"/>
      <c r="D88" s="24"/>
      <c r="E88" s="24"/>
      <c r="F88" s="24"/>
      <c r="G88" s="24"/>
      <c r="H88" s="47"/>
      <c r="I88" s="96"/>
      <c r="J88" s="24"/>
      <c r="K88" s="24"/>
      <c r="L88" s="24"/>
      <c r="M88" s="25"/>
    </row>
    <row r="89" spans="1:18" ht="15" thickBot="1" x14ac:dyDescent="0.4">
      <c r="A89" s="33">
        <v>9</v>
      </c>
      <c r="B89" s="2">
        <f t="shared" si="0"/>
        <v>49.990000500000001</v>
      </c>
      <c r="C89" s="24"/>
      <c r="D89" s="24"/>
      <c r="E89" s="24"/>
      <c r="F89" s="24"/>
      <c r="G89" s="24"/>
      <c r="H89" s="50"/>
      <c r="I89" s="97"/>
      <c r="J89" s="24"/>
      <c r="K89" s="24"/>
      <c r="L89" s="24"/>
      <c r="M89" s="25"/>
    </row>
    <row r="90" spans="1:18" x14ac:dyDescent="0.35">
      <c r="A90" s="33">
        <v>10</v>
      </c>
      <c r="B90" s="2">
        <f t="shared" si="0"/>
        <v>55.544444999999996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5"/>
    </row>
    <row r="91" spans="1:18" x14ac:dyDescent="0.35">
      <c r="A91" s="33">
        <v>11</v>
      </c>
      <c r="B91" s="2">
        <f t="shared" si="0"/>
        <v>61.098889499999999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5"/>
    </row>
    <row r="92" spans="1:18" x14ac:dyDescent="0.35">
      <c r="A92" s="33">
        <v>12</v>
      </c>
      <c r="B92" s="2">
        <f t="shared" si="0"/>
        <v>66.653334000000001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5"/>
    </row>
    <row r="93" spans="1:18" x14ac:dyDescent="0.35">
      <c r="A93" s="31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5"/>
    </row>
    <row r="94" spans="1:18" ht="15" thickBot="1" x14ac:dyDescent="0.4">
      <c r="A94" s="31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5"/>
    </row>
    <row r="95" spans="1:18" ht="15" thickTop="1" x14ac:dyDescent="0.35">
      <c r="A95" s="53" t="s">
        <v>38</v>
      </c>
      <c r="B95" s="54"/>
      <c r="C95" s="54"/>
      <c r="D95" s="54"/>
      <c r="E95" s="55"/>
      <c r="F95" s="24"/>
      <c r="G95" s="24"/>
      <c r="H95" s="24"/>
      <c r="I95" s="24"/>
      <c r="J95" s="24"/>
      <c r="K95" s="24"/>
      <c r="L95" s="24"/>
      <c r="M95" s="25"/>
    </row>
    <row r="96" spans="1:18" x14ac:dyDescent="0.35">
      <c r="A96" s="60"/>
      <c r="B96" s="58"/>
      <c r="C96" s="58"/>
      <c r="D96" s="58"/>
      <c r="E96" s="59"/>
      <c r="F96" s="24"/>
      <c r="G96" s="24"/>
      <c r="H96" s="24"/>
      <c r="I96" s="24"/>
      <c r="J96" s="24"/>
      <c r="K96" s="24"/>
      <c r="L96" s="24"/>
      <c r="M96" s="25"/>
    </row>
    <row r="97" spans="1:13" ht="15" thickBot="1" x14ac:dyDescent="0.4">
      <c r="A97" s="60"/>
      <c r="B97" s="58"/>
      <c r="C97" s="58"/>
      <c r="D97" s="58"/>
      <c r="E97" s="59"/>
      <c r="F97" s="24"/>
      <c r="G97" s="24"/>
      <c r="H97" s="24"/>
      <c r="I97" s="24"/>
      <c r="J97" s="24"/>
      <c r="K97" s="24"/>
      <c r="L97" s="24"/>
      <c r="M97" s="25"/>
    </row>
    <row r="98" spans="1:13" ht="14.5" customHeight="1" thickTop="1" x14ac:dyDescent="0.35">
      <c r="A98" s="61" t="s">
        <v>39</v>
      </c>
      <c r="B98" s="62"/>
      <c r="C98" s="62"/>
      <c r="D98" s="62"/>
      <c r="E98" s="62"/>
      <c r="F98" s="62"/>
      <c r="G98" s="62"/>
      <c r="H98" s="63"/>
      <c r="I98" s="24"/>
      <c r="J98" s="24"/>
      <c r="K98" s="24"/>
      <c r="L98" s="24"/>
      <c r="M98" s="25"/>
    </row>
    <row r="99" spans="1:13" x14ac:dyDescent="0.35">
      <c r="A99" s="64"/>
      <c r="B99" s="48"/>
      <c r="C99" s="48"/>
      <c r="D99" s="48"/>
      <c r="E99" s="48"/>
      <c r="F99" s="48"/>
      <c r="G99" s="48"/>
      <c r="H99" s="49"/>
      <c r="I99" s="24"/>
      <c r="J99" s="24"/>
      <c r="K99" s="24"/>
      <c r="L99" s="24"/>
      <c r="M99" s="25"/>
    </row>
    <row r="100" spans="1:13" x14ac:dyDescent="0.35">
      <c r="A100" s="64"/>
      <c r="B100" s="48"/>
      <c r="C100" s="48"/>
      <c r="D100" s="48"/>
      <c r="E100" s="48"/>
      <c r="F100" s="48"/>
      <c r="G100" s="48"/>
      <c r="H100" s="49"/>
      <c r="I100" s="24"/>
      <c r="J100" s="24"/>
      <c r="K100" s="24"/>
      <c r="L100" s="24"/>
      <c r="M100" s="25"/>
    </row>
    <row r="101" spans="1:13" x14ac:dyDescent="0.35">
      <c r="A101" s="64"/>
      <c r="B101" s="48"/>
      <c r="C101" s="48"/>
      <c r="D101" s="48"/>
      <c r="E101" s="48"/>
      <c r="F101" s="48"/>
      <c r="G101" s="48"/>
      <c r="H101" s="49"/>
      <c r="I101" s="24"/>
      <c r="J101" s="24"/>
      <c r="K101" s="24"/>
      <c r="L101" s="24"/>
      <c r="M101" s="25"/>
    </row>
    <row r="102" spans="1:13" x14ac:dyDescent="0.35">
      <c r="A102" s="64"/>
      <c r="B102" s="48"/>
      <c r="C102" s="48"/>
      <c r="D102" s="48"/>
      <c r="E102" s="48"/>
      <c r="F102" s="48"/>
      <c r="G102" s="48"/>
      <c r="H102" s="49"/>
      <c r="I102" s="24"/>
      <c r="J102" s="24"/>
      <c r="K102" s="24"/>
      <c r="L102" s="24"/>
      <c r="M102" s="25"/>
    </row>
    <row r="103" spans="1:13" x14ac:dyDescent="0.35">
      <c r="A103" s="64"/>
      <c r="B103" s="48"/>
      <c r="C103" s="48"/>
      <c r="D103" s="48"/>
      <c r="E103" s="48"/>
      <c r="F103" s="48"/>
      <c r="G103" s="48"/>
      <c r="H103" s="49"/>
      <c r="I103" s="24"/>
      <c r="J103" s="24"/>
      <c r="K103" s="24"/>
      <c r="L103" s="24"/>
      <c r="M103" s="25"/>
    </row>
    <row r="104" spans="1:13" x14ac:dyDescent="0.35">
      <c r="A104" s="64"/>
      <c r="B104" s="48"/>
      <c r="C104" s="48"/>
      <c r="D104" s="48"/>
      <c r="E104" s="48"/>
      <c r="F104" s="48"/>
      <c r="G104" s="48"/>
      <c r="H104" s="49"/>
      <c r="I104" s="24"/>
      <c r="J104" s="24"/>
      <c r="K104" s="24"/>
      <c r="L104" s="24"/>
      <c r="M104" s="25"/>
    </row>
    <row r="105" spans="1:13" x14ac:dyDescent="0.35">
      <c r="A105" s="64"/>
      <c r="B105" s="48"/>
      <c r="C105" s="48"/>
      <c r="D105" s="48"/>
      <c r="E105" s="48"/>
      <c r="F105" s="48"/>
      <c r="G105" s="48"/>
      <c r="H105" s="49"/>
      <c r="I105" s="24"/>
      <c r="J105" s="24"/>
      <c r="K105" s="24"/>
      <c r="L105" s="24"/>
      <c r="M105" s="25"/>
    </row>
    <row r="106" spans="1:13" x14ac:dyDescent="0.35">
      <c r="A106" s="64"/>
      <c r="B106" s="48"/>
      <c r="C106" s="48"/>
      <c r="D106" s="48"/>
      <c r="E106" s="48"/>
      <c r="F106" s="48"/>
      <c r="G106" s="48"/>
      <c r="H106" s="49"/>
      <c r="I106" s="24"/>
      <c r="J106" s="24"/>
      <c r="K106" s="24"/>
      <c r="L106" s="24"/>
      <c r="M106" s="25"/>
    </row>
    <row r="107" spans="1:13" x14ac:dyDescent="0.35">
      <c r="A107" s="64"/>
      <c r="B107" s="48"/>
      <c r="C107" s="48"/>
      <c r="D107" s="48"/>
      <c r="E107" s="48"/>
      <c r="F107" s="48"/>
      <c r="G107" s="48"/>
      <c r="H107" s="49"/>
      <c r="I107" s="24"/>
      <c r="J107" s="24"/>
      <c r="K107" s="24"/>
      <c r="L107" s="24"/>
      <c r="M107" s="25"/>
    </row>
    <row r="108" spans="1:13" x14ac:dyDescent="0.35">
      <c r="A108" s="64"/>
      <c r="B108" s="48"/>
      <c r="C108" s="48"/>
      <c r="D108" s="48"/>
      <c r="E108" s="48"/>
      <c r="F108" s="48"/>
      <c r="G108" s="48"/>
      <c r="H108" s="49"/>
      <c r="I108" s="24"/>
      <c r="J108" s="24"/>
      <c r="K108" s="24"/>
      <c r="L108" s="24"/>
      <c r="M108" s="25"/>
    </row>
    <row r="109" spans="1:13" x14ac:dyDescent="0.35">
      <c r="A109" s="64"/>
      <c r="B109" s="48"/>
      <c r="C109" s="48"/>
      <c r="D109" s="48"/>
      <c r="E109" s="48"/>
      <c r="F109" s="48"/>
      <c r="G109" s="48"/>
      <c r="H109" s="49"/>
      <c r="I109" s="24"/>
      <c r="J109" s="24"/>
      <c r="K109" s="24"/>
      <c r="L109" s="24"/>
      <c r="M109" s="25"/>
    </row>
    <row r="110" spans="1:13" x14ac:dyDescent="0.35">
      <c r="A110" s="64"/>
      <c r="B110" s="48"/>
      <c r="C110" s="48"/>
      <c r="D110" s="48"/>
      <c r="E110" s="48"/>
      <c r="F110" s="48"/>
      <c r="G110" s="48"/>
      <c r="H110" s="49"/>
      <c r="I110" s="24"/>
      <c r="J110" s="24"/>
      <c r="K110" s="24"/>
      <c r="L110" s="24"/>
      <c r="M110" s="25"/>
    </row>
    <row r="111" spans="1:13" x14ac:dyDescent="0.35">
      <c r="A111" s="64"/>
      <c r="B111" s="48"/>
      <c r="C111" s="48"/>
      <c r="D111" s="48"/>
      <c r="E111" s="48"/>
      <c r="F111" s="48"/>
      <c r="G111" s="48"/>
      <c r="H111" s="49"/>
      <c r="I111" s="24"/>
      <c r="J111" s="24"/>
      <c r="K111" s="24"/>
      <c r="L111" s="24"/>
      <c r="M111" s="25"/>
    </row>
    <row r="112" spans="1:13" x14ac:dyDescent="0.35">
      <c r="A112" s="64"/>
      <c r="B112" s="48"/>
      <c r="C112" s="48"/>
      <c r="D112" s="48"/>
      <c r="E112" s="48"/>
      <c r="F112" s="48"/>
      <c r="G112" s="48"/>
      <c r="H112" s="49"/>
      <c r="I112" s="24"/>
      <c r="J112" s="24"/>
      <c r="K112" s="24"/>
      <c r="L112" s="24"/>
      <c r="M112" s="25"/>
    </row>
    <row r="113" spans="1:13" x14ac:dyDescent="0.35">
      <c r="A113" s="64"/>
      <c r="B113" s="48"/>
      <c r="C113" s="48"/>
      <c r="D113" s="48"/>
      <c r="E113" s="48"/>
      <c r="F113" s="48"/>
      <c r="G113" s="48"/>
      <c r="H113" s="49"/>
      <c r="I113" s="24"/>
      <c r="J113" s="24"/>
      <c r="K113" s="24"/>
      <c r="L113" s="24"/>
      <c r="M113" s="25"/>
    </row>
    <row r="114" spans="1:13" x14ac:dyDescent="0.35">
      <c r="A114" s="64"/>
      <c r="B114" s="48"/>
      <c r="C114" s="48"/>
      <c r="D114" s="48"/>
      <c r="E114" s="48"/>
      <c r="F114" s="48"/>
      <c r="G114" s="48"/>
      <c r="H114" s="49"/>
      <c r="I114" s="24"/>
      <c r="J114" s="24"/>
      <c r="K114" s="24"/>
      <c r="L114" s="24"/>
      <c r="M114" s="25"/>
    </row>
    <row r="115" spans="1:13" x14ac:dyDescent="0.35">
      <c r="A115" s="64"/>
      <c r="B115" s="48"/>
      <c r="C115" s="48"/>
      <c r="D115" s="48"/>
      <c r="E115" s="48"/>
      <c r="F115" s="48"/>
      <c r="G115" s="48"/>
      <c r="H115" s="49"/>
      <c r="I115" s="24"/>
      <c r="J115" s="24"/>
      <c r="K115" s="24"/>
      <c r="L115" s="24"/>
      <c r="M115" s="25"/>
    </row>
    <row r="116" spans="1:13" ht="15" thickBot="1" x14ac:dyDescent="0.4">
      <c r="A116" s="65"/>
      <c r="B116" s="66"/>
      <c r="C116" s="66"/>
      <c r="D116" s="66"/>
      <c r="E116" s="66"/>
      <c r="F116" s="66"/>
      <c r="G116" s="66"/>
      <c r="H116" s="67"/>
      <c r="I116" s="24"/>
      <c r="J116" s="24"/>
      <c r="K116" s="24"/>
      <c r="L116" s="24"/>
      <c r="M116" s="25"/>
    </row>
    <row r="117" spans="1:13" ht="30" thickTop="1" thickBot="1" x14ac:dyDescent="0.4">
      <c r="A117" s="34" t="s">
        <v>40</v>
      </c>
      <c r="B117" s="7" t="s">
        <v>41</v>
      </c>
      <c r="C117" s="7" t="s">
        <v>42</v>
      </c>
      <c r="D117" s="7" t="s">
        <v>43</v>
      </c>
      <c r="E117" s="7" t="s">
        <v>44</v>
      </c>
      <c r="F117" s="24"/>
      <c r="G117" s="24"/>
      <c r="H117" s="24"/>
      <c r="I117" s="24"/>
      <c r="J117" s="24"/>
      <c r="K117" s="24"/>
      <c r="L117" s="24"/>
      <c r="M117" s="25"/>
    </row>
    <row r="118" spans="1:13" ht="15" thickBot="1" x14ac:dyDescent="0.4">
      <c r="A118" s="35">
        <v>1</v>
      </c>
      <c r="B118" s="3">
        <v>0.7</v>
      </c>
      <c r="C118" s="3">
        <v>1.5</v>
      </c>
      <c r="D118" s="3">
        <v>1</v>
      </c>
      <c r="E118" s="3">
        <v>1.4</v>
      </c>
      <c r="F118" s="24"/>
      <c r="G118" s="24"/>
      <c r="H118" s="24"/>
      <c r="I118" s="24"/>
      <c r="J118" s="24"/>
      <c r="K118" s="24"/>
      <c r="L118" s="24"/>
      <c r="M118" s="25"/>
    </row>
    <row r="119" spans="1:13" ht="15" thickBot="1" x14ac:dyDescent="0.4">
      <c r="A119" s="35">
        <v>2</v>
      </c>
      <c r="B119" s="3">
        <v>2.1</v>
      </c>
      <c r="C119" s="3">
        <v>1.8</v>
      </c>
      <c r="D119" s="3">
        <v>2</v>
      </c>
      <c r="E119" s="3">
        <v>2.5</v>
      </c>
      <c r="F119" s="24"/>
      <c r="G119" s="24"/>
      <c r="H119" s="24"/>
      <c r="I119" s="24"/>
      <c r="J119" s="24"/>
      <c r="K119" s="24"/>
      <c r="L119" s="24"/>
      <c r="M119" s="25"/>
    </row>
    <row r="120" spans="1:13" ht="15" thickBot="1" x14ac:dyDescent="0.4">
      <c r="A120" s="35">
        <v>3</v>
      </c>
      <c r="B120" s="3">
        <v>1.1000000000000001</v>
      </c>
      <c r="C120" s="3">
        <v>2</v>
      </c>
      <c r="D120" s="3">
        <v>2</v>
      </c>
      <c r="E120" s="3">
        <v>1.6</v>
      </c>
      <c r="F120" s="24"/>
      <c r="G120" s="24"/>
      <c r="H120" s="24"/>
      <c r="I120" s="24"/>
      <c r="J120" s="24"/>
      <c r="K120" s="24"/>
      <c r="L120" s="24"/>
      <c r="M120" s="25"/>
    </row>
    <row r="121" spans="1:13" ht="15" thickBot="1" x14ac:dyDescent="0.4">
      <c r="A121" s="35">
        <v>4</v>
      </c>
      <c r="B121" s="3">
        <v>1.6</v>
      </c>
      <c r="C121" s="3">
        <v>0.8</v>
      </c>
      <c r="D121" s="3">
        <v>2</v>
      </c>
      <c r="E121" s="3">
        <v>1.6</v>
      </c>
      <c r="F121" s="24"/>
      <c r="G121" s="24"/>
      <c r="H121" s="24"/>
      <c r="I121" s="24"/>
      <c r="J121" s="24"/>
      <c r="K121" s="24"/>
      <c r="L121" s="24"/>
      <c r="M121" s="25"/>
    </row>
    <row r="122" spans="1:13" ht="15" thickBot="1" x14ac:dyDescent="0.4">
      <c r="A122" s="35">
        <v>5</v>
      </c>
      <c r="B122" s="3">
        <v>2.7</v>
      </c>
      <c r="C122" s="3">
        <v>3</v>
      </c>
      <c r="D122" s="3">
        <v>3.5</v>
      </c>
      <c r="E122" s="3">
        <v>3</v>
      </c>
      <c r="F122" s="24"/>
      <c r="G122" s="24"/>
      <c r="H122" s="24"/>
      <c r="I122" s="24"/>
      <c r="J122" s="24"/>
      <c r="K122" s="24"/>
      <c r="L122" s="24"/>
      <c r="M122" s="25"/>
    </row>
    <row r="123" spans="1:13" ht="15" thickBot="1" x14ac:dyDescent="0.4">
      <c r="A123" s="35">
        <v>6</v>
      </c>
      <c r="B123" s="3">
        <v>0.55000000000000004</v>
      </c>
      <c r="C123" s="3">
        <v>1.2</v>
      </c>
      <c r="D123" s="3">
        <v>1</v>
      </c>
      <c r="E123" s="3">
        <v>1</v>
      </c>
      <c r="F123" s="24"/>
      <c r="G123" s="24"/>
      <c r="H123" s="24"/>
      <c r="I123" s="24"/>
      <c r="J123" s="24"/>
      <c r="K123" s="24"/>
      <c r="L123" s="24"/>
      <c r="M123" s="25"/>
    </row>
    <row r="124" spans="1:13" ht="15" thickBot="1" x14ac:dyDescent="0.4">
      <c r="A124" s="35">
        <v>7</v>
      </c>
      <c r="B124" s="3">
        <v>0.27</v>
      </c>
      <c r="C124" s="3">
        <v>1.2</v>
      </c>
      <c r="D124" s="3">
        <v>1</v>
      </c>
      <c r="E124" s="3">
        <v>0.7</v>
      </c>
      <c r="F124" s="24"/>
      <c r="G124" s="24"/>
      <c r="H124" s="24"/>
      <c r="I124" s="24"/>
      <c r="J124" s="24"/>
      <c r="K124" s="24"/>
      <c r="L124" s="24"/>
      <c r="M124" s="25"/>
    </row>
    <row r="125" spans="1:13" ht="15" thickBot="1" x14ac:dyDescent="0.4">
      <c r="A125" s="35">
        <v>8</v>
      </c>
      <c r="B125" s="3">
        <v>0.4</v>
      </c>
      <c r="C125" s="3">
        <v>0.5</v>
      </c>
      <c r="D125" s="3">
        <v>1</v>
      </c>
      <c r="E125" s="3">
        <v>0.9</v>
      </c>
      <c r="F125" s="24"/>
      <c r="G125" s="24"/>
      <c r="H125" s="24"/>
      <c r="I125" s="24"/>
      <c r="J125" s="24"/>
      <c r="K125" s="24"/>
      <c r="L125" s="24"/>
      <c r="M125" s="25"/>
    </row>
    <row r="126" spans="1:13" ht="15" thickBot="1" x14ac:dyDescent="0.4">
      <c r="A126" s="35">
        <v>9</v>
      </c>
      <c r="B126" s="3">
        <v>6</v>
      </c>
      <c r="C126" s="3">
        <v>5.5</v>
      </c>
      <c r="D126" s="3">
        <v>6.5</v>
      </c>
      <c r="E126" s="3">
        <v>6.2</v>
      </c>
      <c r="F126" s="24"/>
      <c r="G126" s="24"/>
      <c r="H126" s="24"/>
      <c r="I126" s="24"/>
      <c r="J126" s="24"/>
      <c r="K126" s="24"/>
      <c r="L126" s="24"/>
      <c r="M126" s="25"/>
    </row>
    <row r="127" spans="1:13" ht="15" thickBot="1" x14ac:dyDescent="0.4">
      <c r="A127" s="35">
        <v>10</v>
      </c>
      <c r="B127" s="3">
        <v>1.1200000000000001</v>
      </c>
      <c r="C127" s="3">
        <v>0.5</v>
      </c>
      <c r="D127" s="3">
        <v>1.5</v>
      </c>
      <c r="E127" s="3">
        <v>1.4</v>
      </c>
      <c r="F127" s="24"/>
      <c r="G127" s="24"/>
      <c r="H127" s="24"/>
      <c r="I127" s="24"/>
      <c r="J127" s="24"/>
      <c r="K127" s="24"/>
      <c r="L127" s="24"/>
      <c r="M127" s="25"/>
    </row>
    <row r="128" spans="1:13" ht="15" thickBot="1" x14ac:dyDescent="0.4">
      <c r="A128" s="35">
        <v>11</v>
      </c>
      <c r="B128" s="3">
        <v>1.3</v>
      </c>
      <c r="C128" s="3">
        <v>2.1</v>
      </c>
      <c r="D128" s="3">
        <v>1.5</v>
      </c>
      <c r="E128" s="3">
        <v>1.7</v>
      </c>
      <c r="F128" s="24"/>
      <c r="G128" s="24"/>
      <c r="H128" s="24"/>
      <c r="I128" s="24"/>
      <c r="J128" s="24"/>
      <c r="K128" s="24"/>
      <c r="L128" s="24"/>
      <c r="M128" s="25"/>
    </row>
    <row r="129" spans="1:13" ht="15" thickBot="1" x14ac:dyDescent="0.4">
      <c r="A129" s="35">
        <v>12</v>
      </c>
      <c r="B129" s="3">
        <v>0.98</v>
      </c>
      <c r="C129" s="3">
        <v>1</v>
      </c>
      <c r="D129" s="3">
        <v>1</v>
      </c>
      <c r="E129" s="3">
        <v>1.3</v>
      </c>
      <c r="F129" s="24"/>
      <c r="G129" s="24"/>
      <c r="H129" s="24"/>
      <c r="I129" s="24"/>
      <c r="J129" s="24"/>
      <c r="K129" s="24"/>
      <c r="L129" s="24"/>
      <c r="M129" s="25"/>
    </row>
    <row r="130" spans="1:13" ht="15" thickBot="1" x14ac:dyDescent="0.4">
      <c r="A130" s="35">
        <v>13</v>
      </c>
      <c r="B130" s="3">
        <v>1.1499999999999999</v>
      </c>
      <c r="C130" s="3">
        <v>1.8</v>
      </c>
      <c r="D130" s="3">
        <v>1.5</v>
      </c>
      <c r="E130" s="3">
        <v>1.6</v>
      </c>
      <c r="F130" s="24"/>
      <c r="G130" s="24"/>
      <c r="H130" s="24"/>
      <c r="I130" s="24"/>
      <c r="J130" s="24"/>
      <c r="K130" s="24"/>
      <c r="L130" s="24"/>
      <c r="M130" s="25"/>
    </row>
    <row r="131" spans="1:13" ht="15" thickBot="1" x14ac:dyDescent="0.4">
      <c r="A131" s="35">
        <v>14</v>
      </c>
      <c r="B131" s="3">
        <v>0.52</v>
      </c>
      <c r="C131" s="3">
        <v>1.5</v>
      </c>
      <c r="D131" s="3">
        <v>1</v>
      </c>
      <c r="E131" s="3">
        <v>1</v>
      </c>
      <c r="F131" s="24"/>
      <c r="G131" s="24"/>
      <c r="H131" s="24"/>
      <c r="I131" s="24"/>
      <c r="J131" s="24"/>
      <c r="K131" s="24"/>
      <c r="L131" s="24"/>
      <c r="M131" s="25"/>
    </row>
    <row r="132" spans="1:13" ht="15" thickBot="1" x14ac:dyDescent="0.4">
      <c r="A132" s="35">
        <v>15</v>
      </c>
      <c r="B132" s="3">
        <v>1.8</v>
      </c>
      <c r="C132" s="3">
        <v>2</v>
      </c>
      <c r="D132" s="3">
        <v>2.5</v>
      </c>
      <c r="E132" s="3">
        <v>2.1</v>
      </c>
      <c r="F132" s="24"/>
      <c r="G132" s="24"/>
      <c r="H132" s="24"/>
      <c r="I132" s="24"/>
      <c r="J132" s="24"/>
      <c r="K132" s="24"/>
      <c r="L132" s="24"/>
      <c r="M132" s="25"/>
    </row>
    <row r="133" spans="1:13" ht="15" thickBot="1" x14ac:dyDescent="0.4">
      <c r="A133" s="35">
        <v>16</v>
      </c>
      <c r="B133" s="3">
        <v>7.5</v>
      </c>
      <c r="C133" s="3">
        <v>6</v>
      </c>
      <c r="D133" s="3">
        <v>8</v>
      </c>
      <c r="E133" s="3">
        <v>7</v>
      </c>
      <c r="F133" s="24"/>
      <c r="G133" s="24"/>
      <c r="H133" s="24"/>
      <c r="I133" s="24"/>
      <c r="J133" s="24"/>
      <c r="K133" s="24"/>
      <c r="L133" s="24"/>
      <c r="M133" s="25"/>
    </row>
    <row r="134" spans="1:13" ht="15" thickBot="1" x14ac:dyDescent="0.4">
      <c r="A134" s="35">
        <v>17</v>
      </c>
      <c r="B134" s="3">
        <v>0.28000000000000003</v>
      </c>
      <c r="C134" s="3">
        <v>1</v>
      </c>
      <c r="D134" s="3">
        <v>1</v>
      </c>
      <c r="E134" s="3">
        <v>0.8</v>
      </c>
      <c r="F134" s="24"/>
      <c r="G134" s="24"/>
      <c r="H134" s="24"/>
      <c r="I134" s="24"/>
      <c r="J134" s="24"/>
      <c r="K134" s="24"/>
      <c r="L134" s="24"/>
      <c r="M134" s="25"/>
    </row>
    <row r="135" spans="1:13" ht="15" thickBot="1" x14ac:dyDescent="0.4">
      <c r="A135" s="35">
        <v>18</v>
      </c>
      <c r="B135" s="3">
        <v>0.5</v>
      </c>
      <c r="C135" s="3">
        <v>0.9</v>
      </c>
      <c r="D135" s="3">
        <v>1.2</v>
      </c>
      <c r="E135" s="3">
        <v>0.8</v>
      </c>
      <c r="F135" s="24"/>
      <c r="G135" s="24"/>
      <c r="H135" s="24"/>
      <c r="I135" s="24"/>
      <c r="J135" s="24"/>
      <c r="K135" s="24"/>
      <c r="L135" s="24"/>
      <c r="M135" s="25"/>
    </row>
    <row r="136" spans="1:13" ht="15" thickBot="1" x14ac:dyDescent="0.4">
      <c r="A136" s="35">
        <v>19</v>
      </c>
      <c r="B136" s="3">
        <v>4.9000000000000004</v>
      </c>
      <c r="C136" s="3">
        <v>4.5</v>
      </c>
      <c r="D136" s="3">
        <v>5.5</v>
      </c>
      <c r="E136" s="3">
        <v>4.9000000000000004</v>
      </c>
      <c r="F136" s="24"/>
      <c r="G136" s="24"/>
      <c r="H136" s="24"/>
      <c r="I136" s="24"/>
      <c r="J136" s="24"/>
      <c r="K136" s="24"/>
      <c r="L136" s="24"/>
      <c r="M136" s="25"/>
    </row>
    <row r="137" spans="1:13" ht="15" thickBot="1" x14ac:dyDescent="0.4">
      <c r="A137" s="35">
        <v>20</v>
      </c>
      <c r="B137" s="3">
        <v>0.25</v>
      </c>
      <c r="C137" s="3">
        <v>0.5</v>
      </c>
      <c r="D137" s="3">
        <v>1</v>
      </c>
      <c r="E137" s="3">
        <v>0.5</v>
      </c>
      <c r="F137" s="24"/>
      <c r="G137" s="24"/>
      <c r="H137" s="24"/>
      <c r="I137" s="24"/>
      <c r="J137" s="24"/>
      <c r="K137" s="24"/>
      <c r="L137" s="24"/>
      <c r="M137" s="25"/>
    </row>
    <row r="138" spans="1:13" ht="15" thickBot="1" x14ac:dyDescent="0.4">
      <c r="A138" s="31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5"/>
    </row>
    <row r="139" spans="1:13" ht="14.5" customHeight="1" thickTop="1" x14ac:dyDescent="0.35">
      <c r="A139" s="53" t="s">
        <v>7</v>
      </c>
      <c r="B139" s="54"/>
      <c r="C139" s="54"/>
      <c r="D139" s="54"/>
      <c r="E139" s="55"/>
      <c r="F139" s="24"/>
      <c r="G139" s="24"/>
      <c r="H139" s="24"/>
      <c r="I139" s="24"/>
      <c r="J139" s="24"/>
      <c r="K139" s="24"/>
      <c r="L139" s="24"/>
      <c r="M139" s="25"/>
    </row>
    <row r="140" spans="1:13" ht="14.5" customHeight="1" thickBot="1" x14ac:dyDescent="0.4">
      <c r="A140" s="56"/>
      <c r="B140" s="57"/>
      <c r="C140" s="58"/>
      <c r="D140" s="58"/>
      <c r="E140" s="59"/>
      <c r="F140" s="24"/>
      <c r="G140" s="24"/>
      <c r="H140" s="24"/>
      <c r="I140" s="24"/>
      <c r="J140" s="24"/>
      <c r="K140" s="24"/>
      <c r="L140" s="24"/>
      <c r="M140" s="25"/>
    </row>
    <row r="141" spans="1:13" ht="14.5" customHeight="1" thickTop="1" thickBot="1" x14ac:dyDescent="0.4">
      <c r="A141" s="73" t="s">
        <v>45</v>
      </c>
      <c r="B141" s="74"/>
      <c r="C141" s="21">
        <f>AVERAGE(B118:B137)</f>
        <v>1.786</v>
      </c>
      <c r="D141" s="44" t="s">
        <v>53</v>
      </c>
      <c r="E141" s="45"/>
      <c r="F141" s="95"/>
      <c r="G141" s="24"/>
      <c r="H141" s="24"/>
      <c r="I141" s="24"/>
      <c r="J141" s="24"/>
      <c r="K141" s="24"/>
      <c r="L141" s="24"/>
      <c r="M141" s="25"/>
    </row>
    <row r="142" spans="1:13" ht="15" thickBot="1" x14ac:dyDescent="0.4">
      <c r="A142" s="73" t="s">
        <v>46</v>
      </c>
      <c r="B142" s="74"/>
      <c r="C142" s="21">
        <f>AVERAGE(C118:C137)</f>
        <v>1.9650000000000003</v>
      </c>
      <c r="D142" s="47"/>
      <c r="E142" s="48"/>
      <c r="F142" s="96"/>
      <c r="G142" s="24"/>
      <c r="H142" s="24"/>
      <c r="I142" s="24"/>
      <c r="J142" s="24"/>
      <c r="K142" s="24"/>
      <c r="L142" s="24"/>
      <c r="M142" s="25"/>
    </row>
    <row r="143" spans="1:13" ht="15" thickBot="1" x14ac:dyDescent="0.4">
      <c r="A143" s="73" t="s">
        <v>47</v>
      </c>
      <c r="B143" s="74"/>
      <c r="C143" s="21">
        <f>AVERAGE(D118:D137)</f>
        <v>2.2850000000000001</v>
      </c>
      <c r="D143" s="47"/>
      <c r="E143" s="48"/>
      <c r="F143" s="96"/>
      <c r="G143" s="24"/>
      <c r="H143" s="24"/>
      <c r="I143" s="24"/>
      <c r="J143" s="24"/>
      <c r="K143" s="24"/>
      <c r="L143" s="24"/>
      <c r="M143" s="25"/>
    </row>
    <row r="144" spans="1:13" ht="15" thickBot="1" x14ac:dyDescent="0.4">
      <c r="A144" s="73" t="s">
        <v>48</v>
      </c>
      <c r="B144" s="74"/>
      <c r="C144" s="21">
        <f>AVERAGE(E118:E137)</f>
        <v>2.0999999999999996</v>
      </c>
      <c r="D144" s="50"/>
      <c r="E144" s="51"/>
      <c r="F144" s="97"/>
      <c r="G144" s="24"/>
      <c r="H144" s="24"/>
      <c r="I144" s="24"/>
      <c r="J144" s="24"/>
      <c r="K144" s="24"/>
      <c r="L144" s="24"/>
      <c r="M144" s="25"/>
    </row>
    <row r="145" spans="1:13" x14ac:dyDescent="0.35">
      <c r="A145" s="31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5"/>
    </row>
    <row r="146" spans="1:13" x14ac:dyDescent="0.35">
      <c r="A146" s="73" t="s">
        <v>54</v>
      </c>
      <c r="B146" s="74"/>
      <c r="C146" s="29">
        <f>MAX(B118:B137)</f>
        <v>7.5</v>
      </c>
      <c r="D146" s="74" t="s">
        <v>58</v>
      </c>
      <c r="E146" s="74"/>
      <c r="F146" s="29">
        <f>MIN(B118:B137)</f>
        <v>0.25</v>
      </c>
      <c r="G146" s="24"/>
      <c r="H146" s="24"/>
      <c r="I146" s="24"/>
      <c r="J146" s="24"/>
      <c r="K146" s="24"/>
      <c r="L146" s="24"/>
      <c r="M146" s="25"/>
    </row>
    <row r="147" spans="1:13" x14ac:dyDescent="0.35">
      <c r="A147" s="73" t="s">
        <v>55</v>
      </c>
      <c r="B147" s="74"/>
      <c r="C147" s="29">
        <f>MAX(C118:C137)</f>
        <v>6</v>
      </c>
      <c r="D147" s="74" t="s">
        <v>59</v>
      </c>
      <c r="E147" s="74"/>
      <c r="F147" s="29">
        <f>MIN(C118:C137)</f>
        <v>0.5</v>
      </c>
      <c r="G147" s="24"/>
      <c r="H147" s="24"/>
      <c r="I147" s="24"/>
      <c r="J147" s="24"/>
      <c r="K147" s="24"/>
      <c r="L147" s="24"/>
      <c r="M147" s="25"/>
    </row>
    <row r="148" spans="1:13" x14ac:dyDescent="0.35">
      <c r="A148" s="73" t="s">
        <v>56</v>
      </c>
      <c r="B148" s="74"/>
      <c r="C148" s="29">
        <f>MAX(D118:D137)</f>
        <v>8</v>
      </c>
      <c r="D148" s="74" t="s">
        <v>60</v>
      </c>
      <c r="E148" s="74"/>
      <c r="F148" s="29">
        <f>MIN(D118:D137)</f>
        <v>1</v>
      </c>
      <c r="G148" s="24"/>
      <c r="H148" s="24"/>
      <c r="I148" s="24"/>
      <c r="J148" s="24"/>
      <c r="K148" s="24"/>
      <c r="L148" s="24"/>
      <c r="M148" s="25"/>
    </row>
    <row r="149" spans="1:13" x14ac:dyDescent="0.35">
      <c r="A149" s="73" t="s">
        <v>57</v>
      </c>
      <c r="B149" s="74"/>
      <c r="C149" s="29">
        <f>MAX(E118:E137)</f>
        <v>7</v>
      </c>
      <c r="D149" s="74" t="s">
        <v>61</v>
      </c>
      <c r="E149" s="74"/>
      <c r="F149" s="29">
        <f>MIN(E118:E137)</f>
        <v>0.5</v>
      </c>
      <c r="G149" s="24"/>
      <c r="H149" s="24"/>
      <c r="I149" s="24"/>
      <c r="J149" s="24"/>
      <c r="K149" s="24"/>
      <c r="L149" s="24"/>
      <c r="M149" s="25"/>
    </row>
    <row r="150" spans="1:13" ht="15" thickBot="1" x14ac:dyDescent="0.4">
      <c r="A150" s="31"/>
      <c r="B150" s="24"/>
      <c r="C150" s="29"/>
      <c r="D150" s="24"/>
      <c r="E150" s="24"/>
      <c r="F150" s="24"/>
      <c r="G150" s="24"/>
      <c r="H150" s="24"/>
      <c r="I150" s="24"/>
      <c r="J150" s="24"/>
      <c r="K150" s="24"/>
      <c r="L150" s="24"/>
      <c r="M150" s="25"/>
    </row>
    <row r="151" spans="1:13" ht="15" thickBot="1" x14ac:dyDescent="0.4">
      <c r="A151" s="73" t="s">
        <v>49</v>
      </c>
      <c r="B151" s="74"/>
      <c r="C151" s="21">
        <f>C146-F146</f>
        <v>7.25</v>
      </c>
      <c r="D151" s="44" t="s">
        <v>62</v>
      </c>
      <c r="E151" s="45"/>
      <c r="F151" s="95"/>
      <c r="G151" s="24"/>
      <c r="H151" s="24"/>
      <c r="I151" s="24"/>
      <c r="J151" s="24"/>
      <c r="K151" s="24"/>
      <c r="L151" s="24"/>
      <c r="M151" s="25"/>
    </row>
    <row r="152" spans="1:13" ht="15" thickBot="1" x14ac:dyDescent="0.4">
      <c r="A152" s="73" t="s">
        <v>50</v>
      </c>
      <c r="B152" s="74"/>
      <c r="C152" s="21">
        <f>C147-F147</f>
        <v>5.5</v>
      </c>
      <c r="D152" s="47"/>
      <c r="E152" s="48"/>
      <c r="F152" s="96"/>
      <c r="G152" s="24"/>
      <c r="H152" s="24"/>
      <c r="I152" s="24"/>
      <c r="J152" s="24"/>
      <c r="K152" s="24"/>
      <c r="L152" s="24"/>
      <c r="M152" s="25"/>
    </row>
    <row r="153" spans="1:13" ht="15" thickBot="1" x14ac:dyDescent="0.4">
      <c r="A153" s="73" t="s">
        <v>51</v>
      </c>
      <c r="B153" s="74"/>
      <c r="C153" s="21">
        <f>C148-F148</f>
        <v>7</v>
      </c>
      <c r="D153" s="47"/>
      <c r="E153" s="48"/>
      <c r="F153" s="96"/>
      <c r="G153" s="24"/>
      <c r="H153" s="24"/>
      <c r="I153" s="24"/>
      <c r="J153" s="24"/>
      <c r="K153" s="24"/>
      <c r="L153" s="24"/>
      <c r="M153" s="25"/>
    </row>
    <row r="154" spans="1:13" ht="15" thickBot="1" x14ac:dyDescent="0.4">
      <c r="A154" s="73" t="s">
        <v>52</v>
      </c>
      <c r="B154" s="74"/>
      <c r="C154" s="21">
        <f>C149-F149</f>
        <v>6.5</v>
      </c>
      <c r="D154" s="50"/>
      <c r="E154" s="51"/>
      <c r="F154" s="97"/>
      <c r="G154" s="24"/>
      <c r="H154" s="24"/>
      <c r="I154" s="24"/>
      <c r="J154" s="24"/>
      <c r="K154" s="24"/>
      <c r="L154" s="24"/>
      <c r="M154" s="25"/>
    </row>
    <row r="155" spans="1:13" x14ac:dyDescent="0.35">
      <c r="A155" s="31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5"/>
    </row>
    <row r="156" spans="1:13" x14ac:dyDescent="0.35">
      <c r="A156" s="31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5"/>
    </row>
    <row r="157" spans="1:13" x14ac:dyDescent="0.35">
      <c r="A157" s="31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5"/>
    </row>
    <row r="158" spans="1:13" x14ac:dyDescent="0.35">
      <c r="A158" s="31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5"/>
    </row>
    <row r="159" spans="1:13" x14ac:dyDescent="0.35">
      <c r="A159" s="31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5"/>
    </row>
    <row r="160" spans="1:13" x14ac:dyDescent="0.35">
      <c r="A160" s="31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5"/>
    </row>
    <row r="161" spans="1:13" x14ac:dyDescent="0.35">
      <c r="A161" s="31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5"/>
    </row>
    <row r="162" spans="1:13" x14ac:dyDescent="0.35">
      <c r="A162" s="31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5"/>
    </row>
    <row r="163" spans="1:13" x14ac:dyDescent="0.35">
      <c r="A163" s="31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5"/>
    </row>
    <row r="164" spans="1:13" x14ac:dyDescent="0.35">
      <c r="A164" s="31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5"/>
    </row>
    <row r="165" spans="1:13" x14ac:dyDescent="0.35">
      <c r="A165" s="31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5"/>
    </row>
    <row r="166" spans="1:13" x14ac:dyDescent="0.35">
      <c r="A166" s="31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5"/>
    </row>
    <row r="167" spans="1:13" x14ac:dyDescent="0.35">
      <c r="A167" s="31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5"/>
    </row>
    <row r="168" spans="1:13" x14ac:dyDescent="0.35">
      <c r="A168" s="31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5"/>
    </row>
    <row r="169" spans="1:13" x14ac:dyDescent="0.35">
      <c r="A169" s="31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5"/>
    </row>
    <row r="170" spans="1:13" x14ac:dyDescent="0.35">
      <c r="A170" s="31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5"/>
    </row>
    <row r="171" spans="1:13" x14ac:dyDescent="0.35">
      <c r="A171" s="31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5"/>
    </row>
    <row r="172" spans="1:13" x14ac:dyDescent="0.35">
      <c r="A172" s="31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5"/>
    </row>
    <row r="173" spans="1:13" x14ac:dyDescent="0.35">
      <c r="A173" s="31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5"/>
    </row>
    <row r="174" spans="1:13" ht="15" thickBot="1" x14ac:dyDescent="0.4">
      <c r="A174" s="31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5"/>
    </row>
    <row r="175" spans="1:13" ht="15" thickBot="1" x14ac:dyDescent="0.4">
      <c r="A175" s="31"/>
      <c r="B175" s="24"/>
      <c r="C175" s="24"/>
      <c r="D175" s="24"/>
      <c r="E175" s="24"/>
      <c r="F175" s="98" t="s">
        <v>64</v>
      </c>
      <c r="G175" s="99"/>
      <c r="H175" s="99"/>
      <c r="I175" s="99"/>
      <c r="J175" s="99"/>
      <c r="K175" s="99"/>
      <c r="L175" s="99"/>
      <c r="M175" s="100"/>
    </row>
    <row r="176" spans="1:13" ht="15" thickBot="1" x14ac:dyDescent="0.4">
      <c r="A176" s="31"/>
      <c r="B176" s="24"/>
      <c r="C176" s="24"/>
      <c r="D176" s="24"/>
      <c r="E176" s="24"/>
      <c r="F176" s="101"/>
      <c r="G176" s="99"/>
      <c r="H176" s="99"/>
      <c r="I176" s="99"/>
      <c r="J176" s="99"/>
      <c r="K176" s="99"/>
      <c r="L176" s="99"/>
      <c r="M176" s="100"/>
    </row>
    <row r="177" spans="1:13" ht="15" thickBot="1" x14ac:dyDescent="0.4">
      <c r="A177" s="31"/>
      <c r="B177" s="24"/>
      <c r="C177" s="24"/>
      <c r="D177" s="24"/>
      <c r="E177" s="24"/>
      <c r="F177" s="101"/>
      <c r="G177" s="99"/>
      <c r="H177" s="99"/>
      <c r="I177" s="99"/>
      <c r="J177" s="99"/>
      <c r="K177" s="99"/>
      <c r="L177" s="99"/>
      <c r="M177" s="100"/>
    </row>
    <row r="178" spans="1:13" ht="15" thickBot="1" x14ac:dyDescent="0.4">
      <c r="A178" s="31"/>
      <c r="B178" s="24"/>
      <c r="C178" s="24"/>
      <c r="D178" s="24"/>
      <c r="E178" s="24"/>
      <c r="F178" s="101" t="s">
        <v>65</v>
      </c>
      <c r="G178" s="99"/>
      <c r="H178" s="99"/>
      <c r="I178" s="99"/>
      <c r="J178" s="99"/>
      <c r="K178" s="99"/>
      <c r="L178" s="99"/>
      <c r="M178" s="100"/>
    </row>
    <row r="179" spans="1:13" ht="15" thickBot="1" x14ac:dyDescent="0.4">
      <c r="A179" s="31"/>
      <c r="B179" s="24"/>
      <c r="C179" s="24"/>
      <c r="D179" s="24"/>
      <c r="E179" s="24"/>
      <c r="F179" s="101"/>
      <c r="G179" s="99"/>
      <c r="H179" s="99"/>
      <c r="I179" s="99"/>
      <c r="J179" s="99"/>
      <c r="K179" s="99"/>
      <c r="L179" s="99"/>
      <c r="M179" s="100"/>
    </row>
    <row r="180" spans="1:13" ht="15" thickBot="1" x14ac:dyDescent="0.4">
      <c r="A180" s="31"/>
      <c r="B180" s="24"/>
      <c r="C180" s="24"/>
      <c r="D180" s="24"/>
      <c r="E180" s="24"/>
      <c r="F180" s="101"/>
      <c r="G180" s="99"/>
      <c r="H180" s="99"/>
      <c r="I180" s="99"/>
      <c r="J180" s="99"/>
      <c r="K180" s="99"/>
      <c r="L180" s="99"/>
      <c r="M180" s="100"/>
    </row>
    <row r="181" spans="1:13" ht="15" thickBot="1" x14ac:dyDescent="0.4">
      <c r="A181" s="31"/>
      <c r="B181" s="24"/>
      <c r="C181" s="24"/>
      <c r="D181" s="24"/>
      <c r="E181" s="24"/>
      <c r="F181" s="101"/>
      <c r="G181" s="99"/>
      <c r="H181" s="99"/>
      <c r="I181" s="99"/>
      <c r="J181" s="99"/>
      <c r="K181" s="99"/>
      <c r="L181" s="99"/>
      <c r="M181" s="100"/>
    </row>
    <row r="182" spans="1:13" ht="15" thickBot="1" x14ac:dyDescent="0.4">
      <c r="A182" s="31"/>
      <c r="B182" s="24"/>
      <c r="C182" s="24"/>
      <c r="D182" s="24"/>
      <c r="E182" s="24"/>
      <c r="F182" s="101"/>
      <c r="G182" s="99"/>
      <c r="H182" s="99"/>
      <c r="I182" s="99"/>
      <c r="J182" s="99"/>
      <c r="K182" s="99"/>
      <c r="L182" s="99"/>
      <c r="M182" s="100"/>
    </row>
    <row r="183" spans="1:13" ht="15" thickBot="1" x14ac:dyDescent="0.4">
      <c r="A183" s="31"/>
      <c r="B183" s="24"/>
      <c r="C183" s="24"/>
      <c r="D183" s="24"/>
      <c r="E183" s="24"/>
      <c r="F183" s="101"/>
      <c r="G183" s="99"/>
      <c r="H183" s="99"/>
      <c r="I183" s="99"/>
      <c r="J183" s="99"/>
      <c r="K183" s="99"/>
      <c r="L183" s="99"/>
      <c r="M183" s="100"/>
    </row>
    <row r="184" spans="1:13" ht="15" thickBot="1" x14ac:dyDescent="0.4">
      <c r="A184" s="31"/>
      <c r="B184" s="24"/>
      <c r="C184" s="24"/>
      <c r="D184" s="24"/>
      <c r="E184" s="24"/>
      <c r="F184" s="101"/>
      <c r="G184" s="99"/>
      <c r="H184" s="99"/>
      <c r="I184" s="99"/>
      <c r="J184" s="99"/>
      <c r="K184" s="99"/>
      <c r="L184" s="99"/>
      <c r="M184" s="100"/>
    </row>
    <row r="185" spans="1:13" ht="15" thickBot="1" x14ac:dyDescent="0.4">
      <c r="A185" s="31"/>
      <c r="B185" s="24"/>
      <c r="C185" s="24"/>
      <c r="D185" s="24"/>
      <c r="E185" s="24"/>
      <c r="F185" s="101"/>
      <c r="G185" s="99"/>
      <c r="H185" s="99"/>
      <c r="I185" s="99"/>
      <c r="J185" s="99"/>
      <c r="K185" s="99"/>
      <c r="L185" s="99"/>
      <c r="M185" s="100"/>
    </row>
    <row r="186" spans="1:13" ht="15" thickBot="1" x14ac:dyDescent="0.4">
      <c r="A186" s="31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5"/>
    </row>
    <row r="187" spans="1:13" ht="15" thickBot="1" x14ac:dyDescent="0.4">
      <c r="A187" s="31"/>
      <c r="B187" s="24"/>
      <c r="C187" s="24"/>
      <c r="D187" s="24"/>
      <c r="E187" s="24"/>
      <c r="F187" s="98" t="s">
        <v>66</v>
      </c>
      <c r="G187" s="99"/>
      <c r="H187" s="99"/>
      <c r="I187" s="99"/>
      <c r="J187" s="99"/>
      <c r="K187" s="99"/>
      <c r="L187" s="99"/>
      <c r="M187" s="100"/>
    </row>
    <row r="188" spans="1:13" ht="15" thickBot="1" x14ac:dyDescent="0.4">
      <c r="A188" s="31"/>
      <c r="B188" s="24"/>
      <c r="C188" s="24"/>
      <c r="D188" s="24"/>
      <c r="E188" s="24"/>
      <c r="F188" s="101"/>
      <c r="G188" s="99"/>
      <c r="H188" s="99"/>
      <c r="I188" s="99"/>
      <c r="J188" s="99"/>
      <c r="K188" s="99"/>
      <c r="L188" s="99"/>
      <c r="M188" s="100"/>
    </row>
    <row r="189" spans="1:13" ht="15" thickBot="1" x14ac:dyDescent="0.4">
      <c r="A189" s="31"/>
      <c r="B189" s="24"/>
      <c r="C189" s="24"/>
      <c r="D189" s="24"/>
      <c r="E189" s="24"/>
      <c r="F189" s="101"/>
      <c r="G189" s="99"/>
      <c r="H189" s="99"/>
      <c r="I189" s="99"/>
      <c r="J189" s="99"/>
      <c r="K189" s="99"/>
      <c r="L189" s="99"/>
      <c r="M189" s="100"/>
    </row>
    <row r="190" spans="1:13" ht="15" thickBot="1" x14ac:dyDescent="0.4">
      <c r="A190" s="31"/>
      <c r="B190" s="24"/>
      <c r="C190" s="24"/>
      <c r="D190" s="24"/>
      <c r="E190" s="24"/>
      <c r="F190" s="101" t="s">
        <v>68</v>
      </c>
      <c r="G190" s="99"/>
      <c r="H190" s="99"/>
      <c r="I190" s="99"/>
      <c r="J190" s="99"/>
      <c r="K190" s="99"/>
      <c r="L190" s="99"/>
      <c r="M190" s="100"/>
    </row>
    <row r="191" spans="1:13" ht="15" thickBot="1" x14ac:dyDescent="0.4">
      <c r="A191" s="31"/>
      <c r="B191" s="24"/>
      <c r="C191" s="24"/>
      <c r="D191" s="24"/>
      <c r="E191" s="24"/>
      <c r="F191" s="101"/>
      <c r="G191" s="99"/>
      <c r="H191" s="99"/>
      <c r="I191" s="99"/>
      <c r="J191" s="99"/>
      <c r="K191" s="99"/>
      <c r="L191" s="99"/>
      <c r="M191" s="100"/>
    </row>
    <row r="192" spans="1:13" ht="15" thickBot="1" x14ac:dyDescent="0.4">
      <c r="A192" s="31"/>
      <c r="B192" s="24"/>
      <c r="C192" s="24"/>
      <c r="D192" s="24"/>
      <c r="E192" s="24"/>
      <c r="F192" s="101"/>
      <c r="G192" s="99"/>
      <c r="H192" s="99"/>
      <c r="I192" s="99"/>
      <c r="J192" s="99"/>
      <c r="K192" s="99"/>
      <c r="L192" s="99"/>
      <c r="M192" s="100"/>
    </row>
    <row r="193" spans="1:13" ht="15" thickBot="1" x14ac:dyDescent="0.4">
      <c r="A193" s="31"/>
      <c r="B193" s="24"/>
      <c r="C193" s="24"/>
      <c r="D193" s="24"/>
      <c r="E193" s="24"/>
      <c r="F193" s="101"/>
      <c r="G193" s="99"/>
      <c r="H193" s="99"/>
      <c r="I193" s="99"/>
      <c r="J193" s="99"/>
      <c r="K193" s="99"/>
      <c r="L193" s="99"/>
      <c r="M193" s="100"/>
    </row>
    <row r="194" spans="1:13" ht="15" thickBot="1" x14ac:dyDescent="0.4">
      <c r="A194" s="31"/>
      <c r="B194" s="24"/>
      <c r="C194" s="24"/>
      <c r="D194" s="24"/>
      <c r="E194" s="24"/>
      <c r="F194" s="101"/>
      <c r="G194" s="99"/>
      <c r="H194" s="99"/>
      <c r="I194" s="99"/>
      <c r="J194" s="99"/>
      <c r="K194" s="99"/>
      <c r="L194" s="99"/>
      <c r="M194" s="100"/>
    </row>
    <row r="195" spans="1:13" ht="15" thickBot="1" x14ac:dyDescent="0.4">
      <c r="A195" s="31"/>
      <c r="B195" s="24"/>
      <c r="C195" s="24"/>
      <c r="D195" s="24"/>
      <c r="E195" s="24"/>
      <c r="F195" s="101"/>
      <c r="G195" s="99"/>
      <c r="H195" s="99"/>
      <c r="I195" s="99"/>
      <c r="J195" s="99"/>
      <c r="K195" s="99"/>
      <c r="L195" s="99"/>
      <c r="M195" s="100"/>
    </row>
    <row r="196" spans="1:13" ht="15" thickBot="1" x14ac:dyDescent="0.4">
      <c r="A196" s="31"/>
      <c r="B196" s="24"/>
      <c r="C196" s="24"/>
      <c r="D196" s="24"/>
      <c r="E196" s="24"/>
      <c r="F196" s="101"/>
      <c r="G196" s="99"/>
      <c r="H196" s="99"/>
      <c r="I196" s="99"/>
      <c r="J196" s="99"/>
      <c r="K196" s="99"/>
      <c r="L196" s="99"/>
      <c r="M196" s="100"/>
    </row>
    <row r="197" spans="1:13" ht="15" thickBot="1" x14ac:dyDescent="0.4">
      <c r="A197" s="31"/>
      <c r="B197" s="24"/>
      <c r="C197" s="24"/>
      <c r="D197" s="24"/>
      <c r="E197" s="24"/>
      <c r="F197" s="101"/>
      <c r="G197" s="99"/>
      <c r="H197" s="99"/>
      <c r="I197" s="99"/>
      <c r="J197" s="99"/>
      <c r="K197" s="99"/>
      <c r="L197" s="99"/>
      <c r="M197" s="100"/>
    </row>
    <row r="198" spans="1:13" ht="15" thickBot="1" x14ac:dyDescent="0.4">
      <c r="A198" s="31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5"/>
    </row>
    <row r="199" spans="1:13" ht="15" thickBot="1" x14ac:dyDescent="0.4">
      <c r="A199" s="31"/>
      <c r="B199" s="24"/>
      <c r="C199" s="24"/>
      <c r="D199" s="24"/>
      <c r="E199" s="24"/>
      <c r="F199" s="98" t="s">
        <v>67</v>
      </c>
      <c r="G199" s="99"/>
      <c r="H199" s="99"/>
      <c r="I199" s="99"/>
      <c r="J199" s="99"/>
      <c r="K199" s="99"/>
      <c r="L199" s="99"/>
      <c r="M199" s="100"/>
    </row>
    <row r="200" spans="1:13" ht="15" thickBot="1" x14ac:dyDescent="0.4">
      <c r="A200" s="31"/>
      <c r="B200" s="24"/>
      <c r="C200" s="24"/>
      <c r="D200" s="24"/>
      <c r="E200" s="24"/>
      <c r="F200" s="101"/>
      <c r="G200" s="99"/>
      <c r="H200" s="99"/>
      <c r="I200" s="99"/>
      <c r="J200" s="99"/>
      <c r="K200" s="99"/>
      <c r="L200" s="99"/>
      <c r="M200" s="100"/>
    </row>
    <row r="201" spans="1:13" ht="15" thickBot="1" x14ac:dyDescent="0.4">
      <c r="A201" s="31"/>
      <c r="B201" s="24"/>
      <c r="C201" s="24"/>
      <c r="D201" s="24"/>
      <c r="E201" s="24"/>
      <c r="F201" s="101"/>
      <c r="G201" s="99"/>
      <c r="H201" s="99"/>
      <c r="I201" s="99"/>
      <c r="J201" s="99"/>
      <c r="K201" s="99"/>
      <c r="L201" s="99"/>
      <c r="M201" s="100"/>
    </row>
    <row r="202" spans="1:13" ht="15" thickBot="1" x14ac:dyDescent="0.4">
      <c r="A202" s="31"/>
      <c r="B202" s="24"/>
      <c r="C202" s="24"/>
      <c r="D202" s="24"/>
      <c r="E202" s="24"/>
      <c r="F202" s="101" t="s">
        <v>69</v>
      </c>
      <c r="G202" s="99"/>
      <c r="H202" s="99"/>
      <c r="I202" s="99"/>
      <c r="J202" s="99"/>
      <c r="K202" s="99"/>
      <c r="L202" s="99"/>
      <c r="M202" s="100"/>
    </row>
    <row r="203" spans="1:13" ht="15" thickBot="1" x14ac:dyDescent="0.4">
      <c r="A203" s="31"/>
      <c r="B203" s="24"/>
      <c r="C203" s="24"/>
      <c r="D203" s="24"/>
      <c r="E203" s="24"/>
      <c r="F203" s="101"/>
      <c r="G203" s="99"/>
      <c r="H203" s="99"/>
      <c r="I203" s="99"/>
      <c r="J203" s="99"/>
      <c r="K203" s="99"/>
      <c r="L203" s="99"/>
      <c r="M203" s="100"/>
    </row>
    <row r="204" spans="1:13" ht="15" thickBot="1" x14ac:dyDescent="0.4">
      <c r="A204" s="31"/>
      <c r="B204" s="24"/>
      <c r="C204" s="24"/>
      <c r="D204" s="24"/>
      <c r="E204" s="24"/>
      <c r="F204" s="101"/>
      <c r="G204" s="99"/>
      <c r="H204" s="99"/>
      <c r="I204" s="99"/>
      <c r="J204" s="99"/>
      <c r="K204" s="99"/>
      <c r="L204" s="99"/>
      <c r="M204" s="100"/>
    </row>
    <row r="205" spans="1:13" ht="15" thickBot="1" x14ac:dyDescent="0.4">
      <c r="A205" s="31"/>
      <c r="B205" s="24"/>
      <c r="C205" s="24"/>
      <c r="D205" s="24"/>
      <c r="E205" s="24"/>
      <c r="F205" s="101"/>
      <c r="G205" s="99"/>
      <c r="H205" s="99"/>
      <c r="I205" s="99"/>
      <c r="J205" s="99"/>
      <c r="K205" s="99"/>
      <c r="L205" s="99"/>
      <c r="M205" s="100"/>
    </row>
    <row r="206" spans="1:13" ht="15" thickBot="1" x14ac:dyDescent="0.4">
      <c r="A206" s="31"/>
      <c r="B206" s="24"/>
      <c r="C206" s="24"/>
      <c r="D206" s="24"/>
      <c r="E206" s="24"/>
      <c r="F206" s="101"/>
      <c r="G206" s="99"/>
      <c r="H206" s="99"/>
      <c r="I206" s="99"/>
      <c r="J206" s="99"/>
      <c r="K206" s="99"/>
      <c r="L206" s="99"/>
      <c r="M206" s="100"/>
    </row>
    <row r="207" spans="1:13" ht="15" thickBot="1" x14ac:dyDescent="0.4">
      <c r="A207" s="31"/>
      <c r="B207" s="24"/>
      <c r="C207" s="24"/>
      <c r="D207" s="24"/>
      <c r="E207" s="24"/>
      <c r="F207" s="101"/>
      <c r="G207" s="99"/>
      <c r="H207" s="99"/>
      <c r="I207" s="99"/>
      <c r="J207" s="99"/>
      <c r="K207" s="99"/>
      <c r="L207" s="99"/>
      <c r="M207" s="100"/>
    </row>
    <row r="208" spans="1:13" ht="15" thickBot="1" x14ac:dyDescent="0.4">
      <c r="A208" s="31"/>
      <c r="B208" s="24"/>
      <c r="C208" s="24"/>
      <c r="D208" s="24"/>
      <c r="E208" s="24"/>
      <c r="F208" s="101"/>
      <c r="G208" s="99"/>
      <c r="H208" s="99"/>
      <c r="I208" s="99"/>
      <c r="J208" s="99"/>
      <c r="K208" s="99"/>
      <c r="L208" s="99"/>
      <c r="M208" s="100"/>
    </row>
    <row r="209" spans="1:13" ht="15" thickBot="1" x14ac:dyDescent="0.4">
      <c r="A209" s="31"/>
      <c r="B209" s="24"/>
      <c r="C209" s="24"/>
      <c r="D209" s="24"/>
      <c r="E209" s="24"/>
      <c r="F209" s="101"/>
      <c r="G209" s="99"/>
      <c r="H209" s="99"/>
      <c r="I209" s="99"/>
      <c r="J209" s="99"/>
      <c r="K209" s="99"/>
      <c r="L209" s="99"/>
      <c r="M209" s="100"/>
    </row>
    <row r="210" spans="1:13" x14ac:dyDescent="0.35">
      <c r="A210" s="31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5"/>
    </row>
    <row r="211" spans="1:13" x14ac:dyDescent="0.35">
      <c r="A211" s="31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5"/>
    </row>
    <row r="212" spans="1:13" x14ac:dyDescent="0.35">
      <c r="A212" s="31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5"/>
    </row>
    <row r="213" spans="1:13" x14ac:dyDescent="0.35">
      <c r="A213" s="31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5"/>
    </row>
    <row r="214" spans="1:13" x14ac:dyDescent="0.35">
      <c r="A214" s="31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5"/>
    </row>
    <row r="215" spans="1:13" x14ac:dyDescent="0.35">
      <c r="A215" s="31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5"/>
    </row>
    <row r="216" spans="1:13" x14ac:dyDescent="0.35">
      <c r="A216" s="31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5"/>
    </row>
    <row r="217" spans="1:13" x14ac:dyDescent="0.35">
      <c r="A217" s="31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5"/>
    </row>
    <row r="218" spans="1:13" x14ac:dyDescent="0.35">
      <c r="A218" s="31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5"/>
    </row>
    <row r="219" spans="1:13" x14ac:dyDescent="0.35">
      <c r="A219" s="31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5"/>
    </row>
    <row r="220" spans="1:13" x14ac:dyDescent="0.35">
      <c r="A220" s="31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5"/>
    </row>
    <row r="221" spans="1:13" x14ac:dyDescent="0.35">
      <c r="A221" s="31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5"/>
    </row>
    <row r="222" spans="1:13" x14ac:dyDescent="0.35">
      <c r="A222" s="31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5"/>
    </row>
    <row r="223" spans="1:13" ht="15" thickBot="1" x14ac:dyDescent="0.4">
      <c r="A223" s="31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5"/>
    </row>
    <row r="224" spans="1:13" ht="15" thickTop="1" x14ac:dyDescent="0.35">
      <c r="A224" s="53" t="s">
        <v>70</v>
      </c>
      <c r="B224" s="54"/>
      <c r="C224" s="54"/>
      <c r="D224" s="54"/>
      <c r="E224" s="55"/>
      <c r="F224" s="24"/>
      <c r="G224" s="24"/>
      <c r="H224" s="24"/>
      <c r="I224" s="24"/>
      <c r="J224" s="24"/>
      <c r="K224" s="24"/>
      <c r="L224" s="24"/>
      <c r="M224" s="25"/>
    </row>
    <row r="225" spans="1:13" x14ac:dyDescent="0.35">
      <c r="A225" s="60"/>
      <c r="B225" s="58"/>
      <c r="C225" s="58"/>
      <c r="D225" s="58"/>
      <c r="E225" s="59"/>
      <c r="F225" s="24"/>
      <c r="G225" s="24"/>
      <c r="H225" s="24"/>
      <c r="I225" s="24"/>
      <c r="J225" s="24"/>
      <c r="K225" s="24"/>
      <c r="L225" s="24"/>
      <c r="M225" s="25"/>
    </row>
    <row r="226" spans="1:13" ht="15" thickBot="1" x14ac:dyDescent="0.4">
      <c r="A226" s="60"/>
      <c r="B226" s="58"/>
      <c r="C226" s="58"/>
      <c r="D226" s="58"/>
      <c r="E226" s="59"/>
      <c r="F226" s="24"/>
      <c r="G226" s="24"/>
      <c r="H226" s="24"/>
      <c r="I226" s="24"/>
      <c r="J226" s="24"/>
      <c r="K226" s="24"/>
      <c r="L226" s="24"/>
      <c r="M226" s="25"/>
    </row>
    <row r="227" spans="1:13" ht="15" thickTop="1" x14ac:dyDescent="0.35">
      <c r="A227" s="61" t="s">
        <v>71</v>
      </c>
      <c r="B227" s="62"/>
      <c r="C227" s="62"/>
      <c r="D227" s="62"/>
      <c r="E227" s="62"/>
      <c r="F227" s="62"/>
      <c r="G227" s="62"/>
      <c r="H227" s="62"/>
      <c r="I227" s="62"/>
      <c r="J227" s="62"/>
      <c r="K227" s="63"/>
      <c r="L227" s="24"/>
      <c r="M227" s="25"/>
    </row>
    <row r="228" spans="1:13" x14ac:dyDescent="0.35">
      <c r="A228" s="64"/>
      <c r="B228" s="48"/>
      <c r="C228" s="48"/>
      <c r="D228" s="48"/>
      <c r="E228" s="48"/>
      <c r="F228" s="48"/>
      <c r="G228" s="48"/>
      <c r="H228" s="48"/>
      <c r="I228" s="48"/>
      <c r="J228" s="48"/>
      <c r="K228" s="49"/>
      <c r="L228" s="24"/>
      <c r="M228" s="25"/>
    </row>
    <row r="229" spans="1:13" x14ac:dyDescent="0.35">
      <c r="A229" s="64"/>
      <c r="B229" s="48"/>
      <c r="C229" s="48"/>
      <c r="D229" s="48"/>
      <c r="E229" s="48"/>
      <c r="F229" s="48"/>
      <c r="G229" s="48"/>
      <c r="H229" s="48"/>
      <c r="I229" s="48"/>
      <c r="J229" s="48"/>
      <c r="K229" s="49"/>
      <c r="L229" s="24"/>
      <c r="M229" s="25"/>
    </row>
    <row r="230" spans="1:13" x14ac:dyDescent="0.35">
      <c r="A230" s="64"/>
      <c r="B230" s="48"/>
      <c r="C230" s="48"/>
      <c r="D230" s="48"/>
      <c r="E230" s="48"/>
      <c r="F230" s="48"/>
      <c r="G230" s="48"/>
      <c r="H230" s="48"/>
      <c r="I230" s="48"/>
      <c r="J230" s="48"/>
      <c r="K230" s="49"/>
      <c r="L230" s="24"/>
      <c r="M230" s="25"/>
    </row>
    <row r="231" spans="1:13" x14ac:dyDescent="0.35">
      <c r="A231" s="64"/>
      <c r="B231" s="48"/>
      <c r="C231" s="48"/>
      <c r="D231" s="48"/>
      <c r="E231" s="48"/>
      <c r="F231" s="48"/>
      <c r="G231" s="48"/>
      <c r="H231" s="48"/>
      <c r="I231" s="48"/>
      <c r="J231" s="48"/>
      <c r="K231" s="49"/>
      <c r="L231" s="24"/>
      <c r="M231" s="25"/>
    </row>
    <row r="232" spans="1:13" x14ac:dyDescent="0.35">
      <c r="A232" s="64"/>
      <c r="B232" s="48"/>
      <c r="C232" s="48"/>
      <c r="D232" s="48"/>
      <c r="E232" s="48"/>
      <c r="F232" s="48"/>
      <c r="G232" s="48"/>
      <c r="H232" s="48"/>
      <c r="I232" s="48"/>
      <c r="J232" s="48"/>
      <c r="K232" s="49"/>
      <c r="L232" s="24"/>
      <c r="M232" s="25"/>
    </row>
    <row r="233" spans="1:13" x14ac:dyDescent="0.35">
      <c r="A233" s="64"/>
      <c r="B233" s="48"/>
      <c r="C233" s="48"/>
      <c r="D233" s="48"/>
      <c r="E233" s="48"/>
      <c r="F233" s="48"/>
      <c r="G233" s="48"/>
      <c r="H233" s="48"/>
      <c r="I233" s="48"/>
      <c r="J233" s="48"/>
      <c r="K233" s="49"/>
      <c r="L233" s="24"/>
      <c r="M233" s="25"/>
    </row>
    <row r="234" spans="1:13" ht="15" thickBot="1" x14ac:dyDescent="0.4">
      <c r="A234" s="65"/>
      <c r="B234" s="66"/>
      <c r="C234" s="66"/>
      <c r="D234" s="66"/>
      <c r="E234" s="66"/>
      <c r="F234" s="66"/>
      <c r="G234" s="66"/>
      <c r="H234" s="66"/>
      <c r="I234" s="66"/>
      <c r="J234" s="66"/>
      <c r="K234" s="67"/>
      <c r="L234" s="24"/>
      <c r="M234" s="25"/>
    </row>
    <row r="235" spans="1:13" ht="15" thickTop="1" x14ac:dyDescent="0.35">
      <c r="A235" s="53" t="s">
        <v>7</v>
      </c>
      <c r="B235" s="68"/>
      <c r="C235" s="68"/>
      <c r="D235" s="68"/>
      <c r="E235" s="69"/>
      <c r="F235" s="24"/>
      <c r="G235" s="24"/>
      <c r="H235" s="24"/>
      <c r="I235" s="24"/>
      <c r="J235" s="24"/>
      <c r="K235" s="24"/>
      <c r="L235" s="24"/>
      <c r="M235" s="25"/>
    </row>
    <row r="236" spans="1:13" ht="15" thickBot="1" x14ac:dyDescent="0.4">
      <c r="A236" s="70"/>
      <c r="B236" s="71"/>
      <c r="C236" s="71"/>
      <c r="D236" s="71"/>
      <c r="E236" s="72"/>
      <c r="F236" s="24"/>
      <c r="G236" s="24"/>
      <c r="H236" s="24"/>
      <c r="I236" s="24"/>
      <c r="J236" s="24"/>
      <c r="K236" s="24"/>
      <c r="L236" s="24"/>
      <c r="M236" s="25"/>
    </row>
    <row r="237" spans="1:13" ht="15.5" thickTop="1" thickBot="1" x14ac:dyDescent="0.4">
      <c r="A237" s="31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5"/>
    </row>
    <row r="238" spans="1:13" ht="44" thickBot="1" x14ac:dyDescent="0.4">
      <c r="A238" s="36" t="s">
        <v>40</v>
      </c>
      <c r="B238" s="4" t="s">
        <v>41</v>
      </c>
      <c r="C238" s="4" t="s">
        <v>42</v>
      </c>
      <c r="D238" s="4" t="s">
        <v>43</v>
      </c>
      <c r="E238" s="4" t="s">
        <v>44</v>
      </c>
      <c r="F238" s="9" t="s">
        <v>72</v>
      </c>
      <c r="G238" s="9" t="s">
        <v>73</v>
      </c>
      <c r="H238" s="13" t="s">
        <v>74</v>
      </c>
      <c r="I238" s="37"/>
      <c r="J238" s="37"/>
      <c r="K238" s="37"/>
      <c r="L238" s="37"/>
      <c r="M238" s="38"/>
    </row>
    <row r="239" spans="1:13" ht="15" thickBot="1" x14ac:dyDescent="0.4">
      <c r="A239" s="39">
        <v>1</v>
      </c>
      <c r="B239" s="8">
        <v>0.7</v>
      </c>
      <c r="C239" s="8">
        <v>1.5</v>
      </c>
      <c r="D239" s="8">
        <v>1</v>
      </c>
      <c r="E239" s="8">
        <v>1.4</v>
      </c>
      <c r="F239" s="10">
        <f>AVERAGE(C239:E239)</f>
        <v>1.3</v>
      </c>
      <c r="G239" s="11">
        <f>(F239-B239)/(B239*100)</f>
        <v>8.5714285714285719E-3</v>
      </c>
      <c r="H239" s="13"/>
      <c r="I239" s="37"/>
      <c r="J239" s="37"/>
      <c r="K239" s="37"/>
      <c r="L239" s="37"/>
      <c r="M239" s="38"/>
    </row>
    <row r="240" spans="1:13" ht="15" thickBot="1" x14ac:dyDescent="0.4">
      <c r="A240" s="39">
        <v>2</v>
      </c>
      <c r="B240" s="8">
        <v>2.1</v>
      </c>
      <c r="C240" s="8">
        <v>1.8</v>
      </c>
      <c r="D240" s="8">
        <v>2</v>
      </c>
      <c r="E240" s="8">
        <v>2.5</v>
      </c>
      <c r="F240" s="10">
        <f t="shared" ref="F240:F257" si="1">AVERAGE(C240:E240)</f>
        <v>2.1</v>
      </c>
      <c r="G240" s="11">
        <f>(F240-B240)/(B240*100)</f>
        <v>0</v>
      </c>
      <c r="H240" s="13"/>
      <c r="I240" s="37"/>
      <c r="J240" s="37"/>
      <c r="K240" s="37"/>
      <c r="L240" s="37"/>
      <c r="M240" s="38"/>
    </row>
    <row r="241" spans="1:13" ht="15" thickBot="1" x14ac:dyDescent="0.4">
      <c r="A241" s="39">
        <v>3</v>
      </c>
      <c r="B241" s="8">
        <v>1.1000000000000001</v>
      </c>
      <c r="C241" s="8">
        <v>2</v>
      </c>
      <c r="D241" s="8">
        <v>2</v>
      </c>
      <c r="E241" s="8">
        <v>1.6</v>
      </c>
      <c r="F241" s="10">
        <f t="shared" si="1"/>
        <v>1.8666666666666665</v>
      </c>
      <c r="G241" s="11">
        <f>(F241-B241)/(B241*100)</f>
        <v>6.969696969696966E-3</v>
      </c>
      <c r="H241" s="13"/>
      <c r="I241" s="37"/>
      <c r="J241" s="37"/>
      <c r="K241" s="37"/>
      <c r="L241" s="37"/>
      <c r="M241" s="38"/>
    </row>
    <row r="242" spans="1:13" ht="15" thickBot="1" x14ac:dyDescent="0.4">
      <c r="A242" s="39">
        <v>4</v>
      </c>
      <c r="B242" s="8">
        <v>1.6</v>
      </c>
      <c r="C242" s="8">
        <v>0.8</v>
      </c>
      <c r="D242" s="8">
        <v>2</v>
      </c>
      <c r="E242" s="8">
        <v>1.6</v>
      </c>
      <c r="F242" s="10">
        <f>AVERAGE(C242:E242)</f>
        <v>1.4666666666666668</v>
      </c>
      <c r="G242" s="11">
        <f>(F242-B242)/(B242*100)</f>
        <v>-8.3333333333333317E-4</v>
      </c>
      <c r="H242" s="13"/>
      <c r="I242" s="37"/>
      <c r="J242" s="37"/>
      <c r="K242" s="37"/>
      <c r="L242" s="37"/>
      <c r="M242" s="38"/>
    </row>
    <row r="243" spans="1:13" ht="15" thickBot="1" x14ac:dyDescent="0.4">
      <c r="A243" s="39">
        <v>5</v>
      </c>
      <c r="B243" s="8">
        <v>2.7</v>
      </c>
      <c r="C243" s="8">
        <v>3</v>
      </c>
      <c r="D243" s="8">
        <v>3.5</v>
      </c>
      <c r="E243" s="8">
        <v>3</v>
      </c>
      <c r="F243" s="10">
        <f t="shared" si="1"/>
        <v>3.1666666666666665</v>
      </c>
      <c r="G243" s="11">
        <f t="shared" ref="G243:G258" si="2">(F243-B243)/(B243*100)</f>
        <v>1.7283950617283939E-3</v>
      </c>
      <c r="H243" s="13"/>
      <c r="I243" s="37"/>
      <c r="J243" s="37"/>
      <c r="K243" s="37"/>
      <c r="L243" s="37"/>
      <c r="M243" s="38"/>
    </row>
    <row r="244" spans="1:13" ht="15" thickBot="1" x14ac:dyDescent="0.4">
      <c r="A244" s="39">
        <v>6</v>
      </c>
      <c r="B244" s="8">
        <v>0.55000000000000004</v>
      </c>
      <c r="C244" s="8">
        <v>1.2</v>
      </c>
      <c r="D244" s="8">
        <v>1</v>
      </c>
      <c r="E244" s="8">
        <v>1</v>
      </c>
      <c r="F244" s="10">
        <f t="shared" si="1"/>
        <v>1.0666666666666667</v>
      </c>
      <c r="G244" s="11">
        <f t="shared" si="2"/>
        <v>9.393939393939392E-3</v>
      </c>
      <c r="H244" s="13"/>
      <c r="I244" s="37"/>
      <c r="J244" s="37"/>
      <c r="K244" s="37"/>
      <c r="L244" s="37"/>
      <c r="M244" s="38"/>
    </row>
    <row r="245" spans="1:13" ht="15" thickBot="1" x14ac:dyDescent="0.4">
      <c r="A245" s="39">
        <v>7</v>
      </c>
      <c r="B245" s="8">
        <v>0.27</v>
      </c>
      <c r="C245" s="8">
        <v>1.2</v>
      </c>
      <c r="D245" s="8">
        <v>1</v>
      </c>
      <c r="E245" s="8">
        <v>0.7</v>
      </c>
      <c r="F245" s="10">
        <f t="shared" si="1"/>
        <v>0.96666666666666679</v>
      </c>
      <c r="G245" s="11">
        <f t="shared" si="2"/>
        <v>2.5802469135802471E-2</v>
      </c>
      <c r="H245" s="13"/>
      <c r="I245" s="37"/>
      <c r="J245" s="37"/>
      <c r="K245" s="37"/>
      <c r="L245" s="37"/>
      <c r="M245" s="38"/>
    </row>
    <row r="246" spans="1:13" ht="15" thickBot="1" x14ac:dyDescent="0.4">
      <c r="A246" s="39">
        <v>8</v>
      </c>
      <c r="B246" s="8">
        <v>0.4</v>
      </c>
      <c r="C246" s="8">
        <v>0.5</v>
      </c>
      <c r="D246" s="8">
        <v>1</v>
      </c>
      <c r="E246" s="8">
        <v>0.9</v>
      </c>
      <c r="F246" s="10">
        <f t="shared" si="1"/>
        <v>0.79999999999999993</v>
      </c>
      <c r="G246" s="11">
        <f t="shared" si="2"/>
        <v>9.9999999999999985E-3</v>
      </c>
      <c r="H246" s="13"/>
      <c r="I246" s="37"/>
      <c r="J246" s="37"/>
      <c r="K246" s="37"/>
      <c r="L246" s="37"/>
      <c r="M246" s="38"/>
    </row>
    <row r="247" spans="1:13" ht="15" thickBot="1" x14ac:dyDescent="0.4">
      <c r="A247" s="39">
        <v>9</v>
      </c>
      <c r="B247" s="8">
        <v>6</v>
      </c>
      <c r="C247" s="8">
        <v>5.5</v>
      </c>
      <c r="D247" s="8">
        <v>6.5</v>
      </c>
      <c r="E247" s="8">
        <v>6.2</v>
      </c>
      <c r="F247" s="10">
        <f t="shared" si="1"/>
        <v>6.0666666666666664</v>
      </c>
      <c r="G247" s="11">
        <f t="shared" si="2"/>
        <v>1.1111111111111071E-4</v>
      </c>
      <c r="H247" s="13"/>
      <c r="I247" s="37"/>
      <c r="J247" s="37"/>
      <c r="K247" s="37"/>
      <c r="L247" s="37"/>
      <c r="M247" s="38"/>
    </row>
    <row r="248" spans="1:13" ht="15" thickBot="1" x14ac:dyDescent="0.4">
      <c r="A248" s="39">
        <v>10</v>
      </c>
      <c r="B248" s="8">
        <v>1.1200000000000001</v>
      </c>
      <c r="C248" s="8">
        <v>0.5</v>
      </c>
      <c r="D248" s="8">
        <v>1.5</v>
      </c>
      <c r="E248" s="8">
        <v>1.4</v>
      </c>
      <c r="F248" s="10">
        <f t="shared" si="1"/>
        <v>1.1333333333333333</v>
      </c>
      <c r="G248" s="11">
        <f t="shared" si="2"/>
        <v>1.1904761904761781E-4</v>
      </c>
      <c r="H248" s="13"/>
      <c r="I248" s="37"/>
      <c r="J248" s="37"/>
      <c r="K248" s="37"/>
      <c r="L248" s="37"/>
      <c r="M248" s="38"/>
    </row>
    <row r="249" spans="1:13" ht="15" thickBot="1" x14ac:dyDescent="0.4">
      <c r="A249" s="39">
        <v>11</v>
      </c>
      <c r="B249" s="8">
        <v>1.3</v>
      </c>
      <c r="C249" s="8">
        <v>2.1</v>
      </c>
      <c r="D249" s="8">
        <v>1.5</v>
      </c>
      <c r="E249" s="8">
        <v>1.7</v>
      </c>
      <c r="F249" s="10">
        <f t="shared" si="1"/>
        <v>1.7666666666666666</v>
      </c>
      <c r="G249" s="11">
        <f t="shared" si="2"/>
        <v>3.5897435897435889E-3</v>
      </c>
      <c r="H249" s="24"/>
      <c r="I249" s="24"/>
      <c r="J249" s="24"/>
      <c r="K249" s="24"/>
      <c r="L249" s="24"/>
      <c r="M249" s="25"/>
    </row>
    <row r="250" spans="1:13" ht="15" thickBot="1" x14ac:dyDescent="0.4">
      <c r="A250" s="39">
        <v>12</v>
      </c>
      <c r="B250" s="8">
        <v>0.98</v>
      </c>
      <c r="C250" s="8">
        <v>1</v>
      </c>
      <c r="D250" s="8">
        <v>1</v>
      </c>
      <c r="E250" s="8">
        <v>1.3</v>
      </c>
      <c r="F250" s="10">
        <f t="shared" si="1"/>
        <v>1.0999999999999999</v>
      </c>
      <c r="G250" s="11">
        <f t="shared" si="2"/>
        <v>1.2244897959183662E-3</v>
      </c>
      <c r="H250" s="24"/>
      <c r="I250" s="24"/>
      <c r="J250" s="24"/>
      <c r="K250" s="24"/>
      <c r="L250" s="24"/>
      <c r="M250" s="25"/>
    </row>
    <row r="251" spans="1:13" ht="15" thickBot="1" x14ac:dyDescent="0.4">
      <c r="A251" s="39">
        <v>13</v>
      </c>
      <c r="B251" s="8">
        <v>1.1499999999999999</v>
      </c>
      <c r="C251" s="8">
        <v>1.8</v>
      </c>
      <c r="D251" s="8">
        <v>1.5</v>
      </c>
      <c r="E251" s="8">
        <v>1.6</v>
      </c>
      <c r="F251" s="10">
        <f t="shared" si="1"/>
        <v>1.6333333333333335</v>
      </c>
      <c r="G251" s="11">
        <f t="shared" si="2"/>
        <v>4.2028985507246404E-3</v>
      </c>
      <c r="H251" s="24"/>
      <c r="I251" s="24"/>
      <c r="J251" s="24"/>
      <c r="K251" s="24"/>
      <c r="L251" s="24"/>
      <c r="M251" s="25"/>
    </row>
    <row r="252" spans="1:13" ht="15" thickBot="1" x14ac:dyDescent="0.4">
      <c r="A252" s="39">
        <v>14</v>
      </c>
      <c r="B252" s="8">
        <v>0.52</v>
      </c>
      <c r="C252" s="8">
        <v>1.5</v>
      </c>
      <c r="D252" s="8">
        <v>1</v>
      </c>
      <c r="E252" s="8">
        <v>1</v>
      </c>
      <c r="F252" s="10">
        <f t="shared" si="1"/>
        <v>1.1666666666666667</v>
      </c>
      <c r="G252" s="11">
        <f t="shared" si="2"/>
        <v>1.2435897435897438E-2</v>
      </c>
      <c r="H252" s="24"/>
      <c r="I252" s="24"/>
      <c r="J252" s="24"/>
      <c r="K252" s="24"/>
      <c r="L252" s="24"/>
      <c r="M252" s="25"/>
    </row>
    <row r="253" spans="1:13" ht="15" thickBot="1" x14ac:dyDescent="0.4">
      <c r="A253" s="39">
        <v>15</v>
      </c>
      <c r="B253" s="8">
        <v>1.8</v>
      </c>
      <c r="C253" s="8">
        <v>2</v>
      </c>
      <c r="D253" s="8">
        <v>2.5</v>
      </c>
      <c r="E253" s="8">
        <v>2.1</v>
      </c>
      <c r="F253" s="10">
        <f t="shared" si="1"/>
        <v>2.1999999999999997</v>
      </c>
      <c r="G253" s="11">
        <f t="shared" si="2"/>
        <v>2.2222222222222205E-3</v>
      </c>
      <c r="H253" s="24"/>
      <c r="I253" s="24"/>
      <c r="J253" s="24"/>
      <c r="K253" s="24"/>
      <c r="L253" s="24"/>
      <c r="M253" s="25"/>
    </row>
    <row r="254" spans="1:13" ht="15" thickBot="1" x14ac:dyDescent="0.4">
      <c r="A254" s="39">
        <v>16</v>
      </c>
      <c r="B254" s="8">
        <v>7.5</v>
      </c>
      <c r="C254" s="8">
        <v>6</v>
      </c>
      <c r="D254" s="8">
        <v>8</v>
      </c>
      <c r="E254" s="8">
        <v>7</v>
      </c>
      <c r="F254" s="10">
        <f t="shared" si="1"/>
        <v>7</v>
      </c>
      <c r="G254" s="11">
        <f t="shared" si="2"/>
        <v>-6.6666666666666664E-4</v>
      </c>
      <c r="H254" s="24"/>
      <c r="I254" s="24"/>
      <c r="J254" s="24"/>
      <c r="K254" s="24"/>
      <c r="L254" s="24"/>
      <c r="M254" s="25"/>
    </row>
    <row r="255" spans="1:13" ht="15" thickBot="1" x14ac:dyDescent="0.4">
      <c r="A255" s="39">
        <v>17</v>
      </c>
      <c r="B255" s="8">
        <v>0.28000000000000003</v>
      </c>
      <c r="C255" s="8">
        <v>1</v>
      </c>
      <c r="D255" s="8">
        <v>1</v>
      </c>
      <c r="E255" s="8">
        <v>0.8</v>
      </c>
      <c r="F255" s="10">
        <f t="shared" si="1"/>
        <v>0.93333333333333324</v>
      </c>
      <c r="G255" s="11">
        <f t="shared" si="2"/>
        <v>2.3333333333333327E-2</v>
      </c>
      <c r="H255" s="24"/>
      <c r="I255" s="24"/>
      <c r="J255" s="24"/>
      <c r="K255" s="24"/>
      <c r="L255" s="24"/>
      <c r="M255" s="25"/>
    </row>
    <row r="256" spans="1:13" ht="15" thickBot="1" x14ac:dyDescent="0.4">
      <c r="A256" s="39">
        <v>18</v>
      </c>
      <c r="B256" s="8">
        <v>0.5</v>
      </c>
      <c r="C256" s="8">
        <v>0.9</v>
      </c>
      <c r="D256" s="8">
        <v>1.2</v>
      </c>
      <c r="E256" s="8">
        <v>0.8</v>
      </c>
      <c r="F256" s="10">
        <f t="shared" si="1"/>
        <v>0.96666666666666679</v>
      </c>
      <c r="G256" s="11">
        <f t="shared" si="2"/>
        <v>9.3333333333333358E-3</v>
      </c>
      <c r="H256" s="24"/>
      <c r="I256" s="24"/>
      <c r="J256" s="24"/>
      <c r="K256" s="24"/>
      <c r="L256" s="24"/>
      <c r="M256" s="25"/>
    </row>
    <row r="257" spans="1:13" ht="15" thickBot="1" x14ac:dyDescent="0.4">
      <c r="A257" s="39">
        <v>19</v>
      </c>
      <c r="B257" s="8">
        <v>4.9000000000000004</v>
      </c>
      <c r="C257" s="8">
        <v>4.5</v>
      </c>
      <c r="D257" s="8">
        <v>5.5</v>
      </c>
      <c r="E257" s="8">
        <v>4.9000000000000004</v>
      </c>
      <c r="F257" s="10">
        <f t="shared" si="1"/>
        <v>4.9666666666666668</v>
      </c>
      <c r="G257" s="11">
        <f t="shared" si="2"/>
        <v>1.3605442176870699E-4</v>
      </c>
      <c r="H257" s="24"/>
      <c r="I257" s="24"/>
      <c r="J257" s="24"/>
      <c r="K257" s="24"/>
      <c r="L257" s="24"/>
      <c r="M257" s="25"/>
    </row>
    <row r="258" spans="1:13" ht="15" thickBot="1" x14ac:dyDescent="0.4">
      <c r="A258" s="39">
        <v>20</v>
      </c>
      <c r="B258" s="8">
        <v>0.25</v>
      </c>
      <c r="C258" s="8">
        <v>0.5</v>
      </c>
      <c r="D258" s="8">
        <v>1</v>
      </c>
      <c r="E258" s="8">
        <v>0.5</v>
      </c>
      <c r="F258" s="10">
        <f t="shared" ref="F258" si="3">AVERAGE(C258:E258)</f>
        <v>0.66666666666666663</v>
      </c>
      <c r="G258" s="11">
        <f t="shared" si="2"/>
        <v>1.6666666666666666E-2</v>
      </c>
      <c r="H258" s="24"/>
      <c r="I258" s="24"/>
      <c r="J258" s="24"/>
      <c r="K258" s="24"/>
      <c r="L258" s="24"/>
      <c r="M258" s="25"/>
    </row>
    <row r="259" spans="1:13" ht="14" customHeight="1" thickBot="1" x14ac:dyDescent="0.4">
      <c r="A259" s="31"/>
      <c r="B259" s="24"/>
      <c r="C259" s="24"/>
      <c r="D259" s="24"/>
      <c r="E259" s="24"/>
      <c r="F259" s="40"/>
      <c r="G259" s="24"/>
      <c r="H259" s="24"/>
      <c r="I259" s="24"/>
      <c r="J259" s="24"/>
      <c r="K259" s="24"/>
      <c r="L259" s="24"/>
      <c r="M259" s="25"/>
    </row>
    <row r="260" spans="1:13" x14ac:dyDescent="0.35">
      <c r="A260" s="31"/>
      <c r="B260" s="24"/>
      <c r="C260" s="24"/>
      <c r="D260" s="24"/>
      <c r="E260" s="24"/>
      <c r="F260" s="24"/>
      <c r="G260" s="24"/>
      <c r="H260" s="44" t="s">
        <v>75</v>
      </c>
      <c r="I260" s="45"/>
      <c r="J260" s="45"/>
      <c r="K260" s="45"/>
      <c r="L260" s="45"/>
      <c r="M260" s="46"/>
    </row>
    <row r="261" spans="1:13" x14ac:dyDescent="0.35">
      <c r="A261" s="31"/>
      <c r="B261" s="24"/>
      <c r="C261" s="24"/>
      <c r="D261" s="24"/>
      <c r="E261" s="24"/>
      <c r="F261" s="24"/>
      <c r="G261" s="24"/>
      <c r="H261" s="47"/>
      <c r="I261" s="48"/>
      <c r="J261" s="48"/>
      <c r="K261" s="48"/>
      <c r="L261" s="48"/>
      <c r="M261" s="49"/>
    </row>
    <row r="262" spans="1:13" x14ac:dyDescent="0.35">
      <c r="A262" s="31"/>
      <c r="B262" s="24"/>
      <c r="C262" s="24"/>
      <c r="D262" s="24"/>
      <c r="E262" s="24"/>
      <c r="F262" s="24"/>
      <c r="G262" s="24"/>
      <c r="H262" s="47"/>
      <c r="I262" s="48"/>
      <c r="J262" s="48"/>
      <c r="K262" s="48"/>
      <c r="L262" s="48"/>
      <c r="M262" s="49"/>
    </row>
    <row r="263" spans="1:13" x14ac:dyDescent="0.35">
      <c r="A263" s="31"/>
      <c r="B263" s="24"/>
      <c r="C263" s="24"/>
      <c r="D263" s="24"/>
      <c r="E263" s="24"/>
      <c r="F263" s="24"/>
      <c r="G263" s="24"/>
      <c r="H263" s="47"/>
      <c r="I263" s="48"/>
      <c r="J263" s="48"/>
      <c r="K263" s="48"/>
      <c r="L263" s="48"/>
      <c r="M263" s="49"/>
    </row>
    <row r="264" spans="1:13" x14ac:dyDescent="0.35">
      <c r="A264" s="31"/>
      <c r="B264" s="24"/>
      <c r="C264" s="24"/>
      <c r="D264" s="24"/>
      <c r="E264" s="24"/>
      <c r="F264" s="24"/>
      <c r="G264" s="24"/>
      <c r="H264" s="47"/>
      <c r="I264" s="48"/>
      <c r="J264" s="48"/>
      <c r="K264" s="48"/>
      <c r="L264" s="48"/>
      <c r="M264" s="49"/>
    </row>
    <row r="265" spans="1:13" x14ac:dyDescent="0.35">
      <c r="A265" s="31"/>
      <c r="B265" s="24"/>
      <c r="C265" s="24"/>
      <c r="D265" s="24"/>
      <c r="E265" s="24"/>
      <c r="F265" s="24"/>
      <c r="G265" s="24"/>
      <c r="H265" s="47"/>
      <c r="I265" s="48"/>
      <c r="J265" s="48"/>
      <c r="K265" s="48"/>
      <c r="L265" s="48"/>
      <c r="M265" s="49"/>
    </row>
    <row r="266" spans="1:13" x14ac:dyDescent="0.35">
      <c r="A266" s="31"/>
      <c r="B266" s="24"/>
      <c r="C266" s="24"/>
      <c r="D266" s="24"/>
      <c r="E266" s="24"/>
      <c r="F266" s="24"/>
      <c r="G266" s="24"/>
      <c r="H266" s="47"/>
      <c r="I266" s="48"/>
      <c r="J266" s="48"/>
      <c r="K266" s="48"/>
      <c r="L266" s="48"/>
      <c r="M266" s="49"/>
    </row>
    <row r="267" spans="1:13" x14ac:dyDescent="0.35">
      <c r="A267" s="31"/>
      <c r="B267" s="24"/>
      <c r="C267" s="24"/>
      <c r="D267" s="24"/>
      <c r="E267" s="24"/>
      <c r="F267" s="24"/>
      <c r="G267" s="24"/>
      <c r="H267" s="47"/>
      <c r="I267" s="48"/>
      <c r="J267" s="48"/>
      <c r="K267" s="48"/>
      <c r="L267" s="48"/>
      <c r="M267" s="49"/>
    </row>
    <row r="268" spans="1:13" ht="15" thickBot="1" x14ac:dyDescent="0.4">
      <c r="A268" s="31"/>
      <c r="B268" s="24"/>
      <c r="C268" s="24"/>
      <c r="D268" s="24"/>
      <c r="E268" s="24"/>
      <c r="F268" s="24"/>
      <c r="G268" s="24"/>
      <c r="H268" s="50"/>
      <c r="I268" s="51"/>
      <c r="J268" s="51"/>
      <c r="K268" s="51"/>
      <c r="L268" s="51"/>
      <c r="M268" s="52"/>
    </row>
    <row r="269" spans="1:13" x14ac:dyDescent="0.35">
      <c r="A269" s="31"/>
      <c r="B269" s="24"/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5"/>
    </row>
    <row r="270" spans="1:13" x14ac:dyDescent="0.35">
      <c r="A270" s="31"/>
      <c r="B270" s="24"/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5"/>
    </row>
    <row r="271" spans="1:13" x14ac:dyDescent="0.35">
      <c r="A271" s="31"/>
      <c r="B271" s="24"/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5"/>
    </row>
    <row r="272" spans="1:13" x14ac:dyDescent="0.35">
      <c r="A272" s="31"/>
      <c r="B272" s="24"/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5"/>
    </row>
    <row r="273" spans="1:13" x14ac:dyDescent="0.35">
      <c r="A273" s="31"/>
      <c r="B273" s="24"/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5"/>
    </row>
    <row r="274" spans="1:13" x14ac:dyDescent="0.35">
      <c r="A274" s="31"/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5"/>
    </row>
    <row r="275" spans="1:13" x14ac:dyDescent="0.35">
      <c r="A275" s="31"/>
      <c r="B275" s="24"/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5"/>
    </row>
    <row r="276" spans="1:13" x14ac:dyDescent="0.35">
      <c r="A276" s="31"/>
      <c r="B276" s="24"/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5"/>
    </row>
    <row r="277" spans="1:13" x14ac:dyDescent="0.35">
      <c r="A277" s="31"/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5"/>
    </row>
    <row r="278" spans="1:13" x14ac:dyDescent="0.35">
      <c r="A278" s="31"/>
      <c r="B278" s="24"/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5"/>
    </row>
    <row r="279" spans="1:13" x14ac:dyDescent="0.35">
      <c r="A279" s="31"/>
      <c r="B279" s="24"/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5"/>
    </row>
    <row r="280" spans="1:13" x14ac:dyDescent="0.35">
      <c r="A280" s="31"/>
      <c r="B280" s="24"/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5"/>
    </row>
    <row r="281" spans="1:13" x14ac:dyDescent="0.35">
      <c r="A281" s="31"/>
      <c r="B281" s="24"/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5"/>
    </row>
    <row r="282" spans="1:13" x14ac:dyDescent="0.35">
      <c r="A282" s="31"/>
      <c r="B282" s="24"/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5"/>
    </row>
    <row r="283" spans="1:13" ht="15" thickBot="1" x14ac:dyDescent="0.4">
      <c r="A283" s="41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3"/>
    </row>
    <row r="284" spans="1:13" ht="15" thickTop="1" x14ac:dyDescent="0.35">
      <c r="A284" s="12"/>
      <c r="B284" s="12"/>
      <c r="C284" s="12"/>
      <c r="D284" s="12"/>
      <c r="E284" s="12"/>
      <c r="F284" s="12"/>
      <c r="G284" s="12"/>
    </row>
    <row r="285" spans="1:13" x14ac:dyDescent="0.35">
      <c r="A285" s="12"/>
      <c r="B285" s="12"/>
      <c r="C285" s="12"/>
      <c r="D285" s="12"/>
      <c r="E285" s="12"/>
      <c r="F285" s="12"/>
      <c r="G285" s="12"/>
    </row>
    <row r="286" spans="1:13" x14ac:dyDescent="0.35">
      <c r="A286" s="12"/>
      <c r="B286" s="12"/>
      <c r="C286" s="12"/>
      <c r="D286" s="12"/>
      <c r="E286" s="12"/>
      <c r="F286" s="12"/>
      <c r="G286" s="12"/>
    </row>
    <row r="287" spans="1:13" x14ac:dyDescent="0.35">
      <c r="A287" s="12"/>
      <c r="B287" s="12"/>
      <c r="C287" s="12"/>
      <c r="D287" s="12"/>
      <c r="E287" s="12"/>
      <c r="F287" s="12"/>
      <c r="G287" s="12"/>
    </row>
    <row r="288" spans="1:13" x14ac:dyDescent="0.35">
      <c r="A288" s="12"/>
      <c r="B288" s="12"/>
      <c r="C288" s="12"/>
      <c r="D288" s="12"/>
      <c r="E288" s="12"/>
      <c r="F288" s="12"/>
      <c r="G288" s="12"/>
    </row>
    <row r="289" spans="1:7" x14ac:dyDescent="0.35">
      <c r="A289" s="12"/>
      <c r="B289" s="12"/>
      <c r="C289" s="12"/>
      <c r="D289" s="12"/>
      <c r="E289" s="12"/>
      <c r="F289" s="12"/>
      <c r="G289" s="12"/>
    </row>
    <row r="290" spans="1:7" x14ac:dyDescent="0.35">
      <c r="A290" s="12"/>
      <c r="B290" s="12"/>
      <c r="C290" s="12"/>
      <c r="D290" s="12"/>
      <c r="E290" s="12"/>
      <c r="F290" s="12"/>
      <c r="G290" s="12"/>
    </row>
  </sheetData>
  <mergeCells count="59">
    <mergeCell ref="A1:C1"/>
    <mergeCell ref="A2:C2"/>
    <mergeCell ref="A3:C3"/>
    <mergeCell ref="A4:C4"/>
    <mergeCell ref="A5:C5"/>
    <mergeCell ref="A235:E236"/>
    <mergeCell ref="F190:M197"/>
    <mergeCell ref="F199:M201"/>
    <mergeCell ref="F202:M209"/>
    <mergeCell ref="A224:E226"/>
    <mergeCell ref="A227:K234"/>
    <mergeCell ref="H80:I89"/>
    <mergeCell ref="F175:M177"/>
    <mergeCell ref="F178:M185"/>
    <mergeCell ref="F187:M189"/>
    <mergeCell ref="A151:B151"/>
    <mergeCell ref="A152:B152"/>
    <mergeCell ref="A153:B153"/>
    <mergeCell ref="A154:B154"/>
    <mergeCell ref="D151:F154"/>
    <mergeCell ref="A146:B146"/>
    <mergeCell ref="A147:B147"/>
    <mergeCell ref="A148:B148"/>
    <mergeCell ref="A149:B149"/>
    <mergeCell ref="D146:E146"/>
    <mergeCell ref="D147:E147"/>
    <mergeCell ref="D148:E148"/>
    <mergeCell ref="D149:E149"/>
    <mergeCell ref="A141:B141"/>
    <mergeCell ref="A142:B142"/>
    <mergeCell ref="A143:B143"/>
    <mergeCell ref="A144:B144"/>
    <mergeCell ref="D141:F144"/>
    <mergeCell ref="A69:H76"/>
    <mergeCell ref="A77:E78"/>
    <mergeCell ref="A51:B52"/>
    <mergeCell ref="A79:B79"/>
    <mergeCell ref="A63:D63"/>
    <mergeCell ref="A62:D62"/>
    <mergeCell ref="A61:D61"/>
    <mergeCell ref="A66:E68"/>
    <mergeCell ref="A57:B57"/>
    <mergeCell ref="A59:B59"/>
    <mergeCell ref="H260:M268"/>
    <mergeCell ref="A139:E140"/>
    <mergeCell ref="A7:E9"/>
    <mergeCell ref="A10:K17"/>
    <mergeCell ref="A18:E19"/>
    <mergeCell ref="A95:E97"/>
    <mergeCell ref="A98:H116"/>
    <mergeCell ref="A25:B25"/>
    <mergeCell ref="A55:B55"/>
    <mergeCell ref="A53:B53"/>
    <mergeCell ref="E27:F27"/>
    <mergeCell ref="E31:F31"/>
    <mergeCell ref="A29:B29"/>
    <mergeCell ref="A34:E36"/>
    <mergeCell ref="A37:K47"/>
    <mergeCell ref="A48:E49"/>
  </mergeCells>
  <conditionalFormatting sqref="A61:D61">
    <cfRule type="containsText" dxfId="2" priority="3" operator="containsText" text="car will lose the race">
      <formula>NOT(ISERROR(SEARCH("car will lose the race",A61)))</formula>
    </cfRule>
  </conditionalFormatting>
  <conditionalFormatting sqref="A62:D62">
    <cfRule type="containsText" dxfId="1" priority="2" operator="containsText" text="impossible">
      <formula>NOT(ISERROR(SEARCH("impossible",A62)))</formula>
    </cfRule>
  </conditionalFormatting>
  <conditionalFormatting sqref="A63:D63">
    <cfRule type="containsText" dxfId="0" priority="1" operator="containsText" text="win">
      <formula>NOT(ISERROR(SEARCH("win",A63)))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user21</dc:creator>
  <cp:lastModifiedBy>user21</cp:lastModifiedBy>
  <dcterms:created xsi:type="dcterms:W3CDTF">2023-04-11T17:48:07Z</dcterms:created>
  <dcterms:modified xsi:type="dcterms:W3CDTF">2023-04-17T21:39:46Z</dcterms:modified>
</cp:coreProperties>
</file>