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000001_{2BD9B00A-6324-6643-9F37-3A55191A15AB}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Table 1" sheetId="1" r:id="rId1"/>
    <sheet name="Table 2" sheetId="2" r:id="rId2"/>
    <sheet name="Table 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9" i="1" l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8" i="1"/>
  <c r="AA6" i="1"/>
  <c r="P14" i="2"/>
  <c r="P19" i="2"/>
  <c r="P43" i="2"/>
  <c r="P49" i="2"/>
  <c r="P51" i="2"/>
  <c r="Q14" i="2"/>
  <c r="Q19" i="2"/>
  <c r="Q43" i="2"/>
  <c r="Q49" i="2"/>
  <c r="Q51" i="2"/>
  <c r="R14" i="2"/>
  <c r="R19" i="2"/>
  <c r="R43" i="2"/>
  <c r="R49" i="2"/>
  <c r="R51" i="2"/>
  <c r="S14" i="2"/>
  <c r="S19" i="2"/>
  <c r="S43" i="2"/>
  <c r="S49" i="2"/>
  <c r="S51" i="2"/>
  <c r="T14" i="2"/>
  <c r="T19" i="2"/>
  <c r="T43" i="2"/>
  <c r="T49" i="2"/>
  <c r="T51" i="2"/>
  <c r="U14" i="2"/>
  <c r="U19" i="2"/>
  <c r="U43" i="2"/>
  <c r="U49" i="2"/>
  <c r="U51" i="2"/>
  <c r="V14" i="2"/>
  <c r="V19" i="2"/>
  <c r="V43" i="2"/>
  <c r="V49" i="2"/>
  <c r="V51" i="2"/>
  <c r="W14" i="2"/>
  <c r="W19" i="2"/>
  <c r="W43" i="2"/>
  <c r="W49" i="2"/>
  <c r="W51" i="2"/>
  <c r="X14" i="2"/>
  <c r="X19" i="2"/>
  <c r="X43" i="2"/>
  <c r="X49" i="2"/>
  <c r="X51" i="2"/>
  <c r="Y14" i="2"/>
  <c r="Y19" i="2"/>
  <c r="Y43" i="2"/>
  <c r="Y49" i="2"/>
  <c r="Y51" i="2"/>
  <c r="Z14" i="2"/>
  <c r="Z19" i="2"/>
  <c r="Z43" i="2"/>
  <c r="Z49" i="2"/>
  <c r="Z51" i="2"/>
  <c r="AA14" i="2"/>
  <c r="AA19" i="2"/>
  <c r="AA43" i="2"/>
  <c r="AA49" i="2"/>
  <c r="AA51" i="2"/>
  <c r="AB51" i="2"/>
  <c r="P14" i="3"/>
  <c r="P19" i="3"/>
  <c r="P43" i="3"/>
  <c r="P49" i="3"/>
  <c r="P51" i="3"/>
  <c r="Q14" i="3"/>
  <c r="Q19" i="3"/>
  <c r="Q43" i="3"/>
  <c r="Q49" i="3"/>
  <c r="Q51" i="3"/>
  <c r="R14" i="3"/>
  <c r="R19" i="3"/>
  <c r="R43" i="3"/>
  <c r="R49" i="3"/>
  <c r="R51" i="3"/>
  <c r="S14" i="3"/>
  <c r="S19" i="3"/>
  <c r="S43" i="3"/>
  <c r="S49" i="3"/>
  <c r="S51" i="3"/>
  <c r="T14" i="3"/>
  <c r="T19" i="3"/>
  <c r="T43" i="3"/>
  <c r="T49" i="3"/>
  <c r="T51" i="3"/>
  <c r="U14" i="3"/>
  <c r="U19" i="3"/>
  <c r="U43" i="3"/>
  <c r="U49" i="3"/>
  <c r="U51" i="3"/>
  <c r="V14" i="3"/>
  <c r="V19" i="3"/>
  <c r="V43" i="3"/>
  <c r="V49" i="3"/>
  <c r="V51" i="3"/>
  <c r="W14" i="3"/>
  <c r="W19" i="3"/>
  <c r="W43" i="3"/>
  <c r="W49" i="3"/>
  <c r="W51" i="3"/>
  <c r="X14" i="3"/>
  <c r="X19" i="3"/>
  <c r="X43" i="3"/>
  <c r="X49" i="3"/>
  <c r="X51" i="3"/>
  <c r="Y14" i="3"/>
  <c r="Y19" i="3"/>
  <c r="Y43" i="3"/>
  <c r="Y49" i="3"/>
  <c r="Y51" i="3"/>
  <c r="Z14" i="3"/>
  <c r="Z19" i="3"/>
  <c r="Z43" i="3"/>
  <c r="Z49" i="3"/>
  <c r="Z51" i="3"/>
  <c r="AA14" i="3"/>
  <c r="AA19" i="3"/>
  <c r="AA43" i="3"/>
  <c r="AA49" i="3"/>
  <c r="AA51" i="3"/>
  <c r="AB51" i="3"/>
  <c r="AB43" i="2"/>
  <c r="AB43" i="3"/>
  <c r="AB41" i="2"/>
  <c r="AB41" i="3"/>
  <c r="AA28" i="1"/>
  <c r="AB26" i="2"/>
  <c r="AB27" i="2"/>
  <c r="AB28" i="2"/>
  <c r="AB29" i="2"/>
  <c r="AB30" i="2"/>
  <c r="AB31" i="2"/>
  <c r="AB32" i="2"/>
  <c r="AB33" i="2"/>
  <c r="AB35" i="2"/>
  <c r="AB36" i="2"/>
  <c r="AB37" i="2"/>
  <c r="AB38" i="2"/>
  <c r="AB26" i="3"/>
  <c r="AB27" i="3"/>
  <c r="AB28" i="3"/>
  <c r="AB29" i="3"/>
  <c r="AB30" i="3"/>
  <c r="AB31" i="3"/>
  <c r="AB32" i="3"/>
  <c r="AB33" i="3"/>
  <c r="AB35" i="3"/>
  <c r="AB36" i="3"/>
  <c r="AB37" i="3"/>
  <c r="AB38" i="3"/>
  <c r="AA13" i="1"/>
  <c r="AA14" i="1"/>
  <c r="AA15" i="1"/>
  <c r="AA16" i="1"/>
  <c r="AA17" i="1"/>
  <c r="AA18" i="1"/>
  <c r="AA19" i="1"/>
  <c r="AA20" i="1"/>
  <c r="AA22" i="1"/>
  <c r="AA23" i="1"/>
  <c r="AA24" i="1"/>
  <c r="AA25" i="1"/>
  <c r="AB25" i="2"/>
  <c r="AB25" i="3"/>
  <c r="AA12" i="1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O25" i="2"/>
  <c r="O25" i="3"/>
  <c r="N12" i="1"/>
  <c r="AB19" i="2"/>
  <c r="AB19" i="3"/>
  <c r="AB13" i="2"/>
  <c r="AB14" i="2"/>
  <c r="AB13" i="3"/>
  <c r="AB14" i="3"/>
  <c r="AA7" i="1"/>
  <c r="AB12" i="2"/>
  <c r="AB12" i="3"/>
  <c r="Z29" i="1"/>
  <c r="Y29" i="1"/>
  <c r="X29" i="1"/>
  <c r="W29" i="1"/>
  <c r="V29" i="1"/>
  <c r="U29" i="1"/>
  <c r="T29" i="1"/>
  <c r="S29" i="1"/>
  <c r="R29" i="1"/>
  <c r="O29" i="1"/>
  <c r="P29" i="1"/>
  <c r="O9" i="1"/>
  <c r="O38" i="2"/>
  <c r="O41" i="2"/>
  <c r="O38" i="3"/>
  <c r="O41" i="3"/>
  <c r="N25" i="1"/>
  <c r="N28" i="1"/>
  <c r="O26" i="2"/>
  <c r="O27" i="2"/>
  <c r="O28" i="2"/>
  <c r="O29" i="2"/>
  <c r="O30" i="2"/>
  <c r="O31" i="2"/>
  <c r="O32" i="2"/>
  <c r="O33" i="2"/>
  <c r="O34" i="2"/>
  <c r="O35" i="2"/>
  <c r="O36" i="2"/>
  <c r="O37" i="2"/>
  <c r="O26" i="3"/>
  <c r="O27" i="3"/>
  <c r="O28" i="3"/>
  <c r="O29" i="3"/>
  <c r="O30" i="3"/>
  <c r="O31" i="3"/>
  <c r="O32" i="3"/>
  <c r="O33" i="3"/>
  <c r="O34" i="3"/>
  <c r="O35" i="3"/>
  <c r="O36" i="3"/>
  <c r="O37" i="3"/>
  <c r="N13" i="1"/>
  <c r="N14" i="1"/>
  <c r="N15" i="1"/>
  <c r="N16" i="1"/>
  <c r="N17" i="1"/>
  <c r="N18" i="1"/>
  <c r="N19" i="1"/>
  <c r="N20" i="1"/>
  <c r="N21" i="1"/>
  <c r="N22" i="1"/>
  <c r="N23" i="1"/>
  <c r="N24" i="1"/>
  <c r="O51" i="2"/>
  <c r="O51" i="3"/>
  <c r="N34" i="1"/>
  <c r="O14" i="2"/>
  <c r="O14" i="3"/>
  <c r="N8" i="1"/>
  <c r="D19" i="2"/>
  <c r="E19" i="2"/>
  <c r="F19" i="2"/>
  <c r="G19" i="2"/>
  <c r="D19" i="3"/>
  <c r="E19" i="3"/>
  <c r="F19" i="3"/>
  <c r="G19" i="3"/>
  <c r="C9" i="1"/>
  <c r="D9" i="1"/>
  <c r="E9" i="1"/>
  <c r="F9" i="1"/>
  <c r="C19" i="2"/>
  <c r="C19" i="3"/>
  <c r="B9" i="1"/>
  <c r="I19" i="2"/>
  <c r="J19" i="2"/>
  <c r="K19" i="2"/>
  <c r="L19" i="2"/>
  <c r="M19" i="2"/>
  <c r="N19" i="2"/>
  <c r="I19" i="3"/>
  <c r="J19" i="3"/>
  <c r="K19" i="3"/>
  <c r="L19" i="3"/>
  <c r="M19" i="3"/>
  <c r="N19" i="3"/>
  <c r="H9" i="1"/>
  <c r="I9" i="1"/>
  <c r="J9" i="1"/>
  <c r="K9" i="1"/>
  <c r="L9" i="1"/>
  <c r="M9" i="1"/>
  <c r="H19" i="2"/>
  <c r="H19" i="3"/>
  <c r="G9" i="1"/>
  <c r="O13" i="2"/>
  <c r="O13" i="3"/>
  <c r="N7" i="1"/>
  <c r="O12" i="2"/>
  <c r="O12" i="3"/>
  <c r="N6" i="1"/>
  <c r="AA29" i="1"/>
  <c r="O32" i="1"/>
  <c r="O34" i="1"/>
  <c r="P8" i="1"/>
  <c r="O19" i="2"/>
  <c r="N9" i="1"/>
  <c r="O19" i="3"/>
  <c r="P9" i="1"/>
  <c r="P32" i="1"/>
  <c r="P34" i="1"/>
  <c r="Q8" i="1"/>
  <c r="Q9" i="1"/>
  <c r="Q32" i="1"/>
  <c r="Q34" i="1"/>
  <c r="R8" i="1"/>
  <c r="R9" i="1"/>
  <c r="R32" i="1"/>
  <c r="R34" i="1"/>
  <c r="S8" i="1"/>
  <c r="S9" i="1"/>
  <c r="S32" i="1"/>
  <c r="S34" i="1"/>
  <c r="T8" i="1"/>
  <c r="T9" i="1"/>
  <c r="T32" i="1"/>
  <c r="T34" i="1"/>
  <c r="U8" i="1"/>
  <c r="U9" i="1"/>
  <c r="U32" i="1"/>
  <c r="U34" i="1"/>
  <c r="V8" i="1"/>
  <c r="V9" i="1"/>
  <c r="V32" i="1"/>
  <c r="V34" i="1"/>
  <c r="W8" i="1"/>
  <c r="W9" i="1"/>
  <c r="W32" i="1"/>
  <c r="W34" i="1"/>
  <c r="X8" i="1"/>
  <c r="X9" i="1"/>
  <c r="X32" i="1"/>
  <c r="X34" i="1"/>
  <c r="Y8" i="1"/>
  <c r="Y9" i="1"/>
  <c r="Y32" i="1"/>
  <c r="Y34" i="1"/>
  <c r="Z8" i="1"/>
  <c r="Z9" i="1"/>
  <c r="AA8" i="1"/>
  <c r="Z32" i="1"/>
  <c r="Z34" i="1"/>
  <c r="AA34" i="1"/>
  <c r="AA9" i="1"/>
</calcChain>
</file>

<file path=xl/sharedStrings.xml><?xml version="1.0" encoding="utf-8"?>
<sst xmlns="http://schemas.openxmlformats.org/spreadsheetml/2006/main" count="211" uniqueCount="55">
  <si>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</si>
  <si>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</si>
  <si>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</si>
  <si>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</si>
  <si>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</si>
  <si>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</si>
  <si>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</si>
  <si>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</si>
  <si>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</si>
  <si>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</si>
  <si>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</si>
  <si>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</si>
  <si>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</si>
  <si>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</si>
  <si>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</si>
  <si>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</si>
  <si>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Beverages</t>
  </si>
  <si>
    <t>Premier League License                Subscription
Virgin Active Subscription            Utilities
   Vehicle lease                                Wages                                                                                                                                                                                                 Subscriptions                                                                                       Suppliers                                  Newspapers
Vehicle Insurance                       Furniture
Petrol and diesel                          Rates
Valeting
building Insurance Overdraft Interest Bank fee Beverages</t>
  </si>
  <si>
    <t>Net cashflow in month</t>
  </si>
  <si>
    <t>Balance c / f</t>
  </si>
  <si>
    <t>Mini-bar</t>
  </si>
  <si>
    <t>Interest Received</t>
  </si>
  <si>
    <t>Jan</t>
  </si>
  <si>
    <t>February</t>
  </si>
  <si>
    <t>March</t>
  </si>
  <si>
    <t>April</t>
  </si>
  <si>
    <t>May</t>
  </si>
  <si>
    <t>£</t>
  </si>
  <si>
    <t>August</t>
  </si>
  <si>
    <t>Sept</t>
  </si>
  <si>
    <t>Oct</t>
  </si>
  <si>
    <t>Nov</t>
  </si>
  <si>
    <t>Dec</t>
  </si>
  <si>
    <t>June</t>
  </si>
  <si>
    <t>July</t>
  </si>
  <si>
    <t>Total</t>
  </si>
  <si>
    <t>Feb</t>
  </si>
  <si>
    <t>Mar</t>
  </si>
  <si>
    <t>Apr</t>
  </si>
  <si>
    <t>Jun</t>
  </si>
  <si>
    <t>Jul</t>
  </si>
  <si>
    <t>Aug</t>
  </si>
  <si>
    <t>Receipts :</t>
  </si>
  <si>
    <t>Total Receipts</t>
  </si>
  <si>
    <t>Payments :</t>
  </si>
  <si>
    <t>Total payments</t>
  </si>
  <si>
    <t>50,905         56,183       60,471       68,534       54,662       57,450       58,293</t>
  </si>
  <si>
    <t>12,015         11,765       12,315       12,115       10,265       10,315       14,265</t>
  </si>
  <si>
    <r>
      <t xml:space="preserve">Sales </t>
    </r>
    <r>
      <rPr>
        <sz val="12"/>
        <rFont val="Arial"/>
        <family val="2"/>
      </rPr>
      <t xml:space="preserve">
</t>
    </r>
  </si>
  <si>
    <r>
      <rPr>
        <b/>
        <u/>
        <sz val="12"/>
        <rFont val="Times New Roman"/>
        <family val="1"/>
      </rPr>
      <t> </t>
    </r>
    <r>
      <rPr>
        <b/>
        <u/>
        <sz val="16"/>
        <rFont val="Times New Roman"/>
        <family val="1"/>
      </rPr>
      <t>Task 1 Budget Planner</t>
    </r>
  </si>
  <si>
    <r>
      <t> </t>
    </r>
    <r>
      <rPr>
        <b/>
        <u/>
        <sz val="16"/>
        <rFont val="Times New Roman"/>
        <family val="1"/>
      </rPr>
      <t>Task 1 Budget Planner</t>
    </r>
  </si>
  <si>
    <t>Sep</t>
  </si>
  <si>
    <t>Year</t>
  </si>
  <si>
    <t>Balance B/F</t>
  </si>
  <si>
    <t>Balance C/F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</si>
</sst>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charset val="204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b/>
      <u/>
      <sz val="16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B8CCE3"/>
      </patternFill>
    </fill>
    <fill>
      <patternFill patternType="solid">
        <fgColor rgb="FF94B3D6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57">
    <xf numFmtId="0" fontId="0" fillId="0" borderId="0" xfId="0" applyFill="1" applyBorder="1" applyAlignment="1">
      <alignment horizontal="left" vertical="top"/>
    </xf>
    <xf numFmtId="0" fontId="1" fillId="2" borderId="5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1" fontId="3" fillId="0" borderId="1" xfId="0" applyNumberFormat="1" applyFont="1" applyFill="1" applyBorder="1" applyAlignment="1">
      <alignment vertical="top" wrapText="1" shrinkToFit="1"/>
    </xf>
    <xf numFmtId="3" fontId="3" fillId="0" borderId="1" xfId="0" applyNumberFormat="1" applyFont="1" applyFill="1" applyBorder="1" applyAlignment="1">
      <alignment vertical="top" wrapText="1" shrinkToFi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3" fontId="2" fillId="0" borderId="0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wrapText="1"/>
    </xf>
    <xf numFmtId="3" fontId="4" fillId="2" borderId="3" xfId="0" applyNumberFormat="1" applyFont="1" applyFill="1" applyBorder="1" applyAlignment="1">
      <alignment horizontal="center" vertical="top" shrinkToFit="1"/>
    </xf>
    <xf numFmtId="0" fontId="2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vertical="top"/>
    </xf>
    <xf numFmtId="0" fontId="2" fillId="3" borderId="2" xfId="0" applyFont="1" applyFill="1" applyBorder="1" applyAlignment="1">
      <alignment wrapText="1"/>
    </xf>
    <xf numFmtId="3" fontId="4" fillId="2" borderId="2" xfId="0" applyNumberFormat="1" applyFont="1" applyFill="1" applyBorder="1" applyAlignment="1">
      <alignment horizontal="center" vertical="top" shrinkToFit="1"/>
    </xf>
    <xf numFmtId="0" fontId="1" fillId="0" borderId="11" xfId="0" applyFont="1" applyFill="1" applyBorder="1" applyAlignment="1">
      <alignment wrapText="1"/>
    </xf>
    <xf numFmtId="0" fontId="2" fillId="0" borderId="9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vertical="top"/>
    </xf>
    <xf numFmtId="0" fontId="5" fillId="4" borderId="0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top" wrapText="1" indent="2"/>
    </xf>
    <xf numFmtId="0" fontId="7" fillId="3" borderId="7" xfId="0" applyFont="1" applyFill="1" applyBorder="1" applyAlignment="1">
      <alignment horizontal="left" vertical="top" wrapText="1" indent="2"/>
    </xf>
    <xf numFmtId="0" fontId="7" fillId="3" borderId="6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vertical="top" shrinkToFit="1"/>
    </xf>
    <xf numFmtId="0" fontId="2" fillId="0" borderId="11" xfId="0" applyFont="1" applyFill="1" applyBorder="1" applyAlignment="1">
      <alignment horizontal="left" wrapText="1"/>
    </xf>
    <xf numFmtId="3" fontId="3" fillId="0" borderId="1" xfId="0" applyNumberFormat="1" applyFont="1" applyFill="1" applyBorder="1" applyAlignment="1">
      <alignment horizontal="left" vertical="top" indent="1" shrinkToFit="1"/>
    </xf>
    <xf numFmtId="3" fontId="3" fillId="0" borderId="1" xfId="0" applyNumberFormat="1" applyFont="1" applyFill="1" applyBorder="1" applyAlignment="1">
      <alignment horizontal="right" vertical="top" indent="2" shrinkToFit="1"/>
    </xf>
    <xf numFmtId="3" fontId="4" fillId="2" borderId="3" xfId="0" applyNumberFormat="1" applyFont="1" applyFill="1" applyBorder="1" applyAlignment="1">
      <alignment horizontal="right" vertical="top" indent="1" shrinkToFit="1"/>
    </xf>
    <xf numFmtId="3" fontId="4" fillId="2" borderId="3" xfId="0" applyNumberFormat="1" applyFont="1" applyFill="1" applyBorder="1" applyAlignment="1">
      <alignment horizontal="left" vertical="top" indent="1" shrinkToFit="1"/>
    </xf>
    <xf numFmtId="0" fontId="2" fillId="2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vertical="top" wrapText="1"/>
    </xf>
    <xf numFmtId="3" fontId="4" fillId="2" borderId="4" xfId="0" applyNumberFormat="1" applyFont="1" applyFill="1" applyBorder="1" applyAlignment="1">
      <alignment horizontal="center" vertical="top" shrinkToFit="1"/>
    </xf>
    <xf numFmtId="0" fontId="2" fillId="0" borderId="1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left" vertical="top" wrapText="1" indent="2"/>
    </xf>
    <xf numFmtId="0" fontId="7" fillId="2" borderId="3" xfId="0" applyFont="1" applyFill="1" applyBorder="1" applyAlignment="1">
      <alignment horizontal="left" vertical="top" wrapText="1" indent="2"/>
    </xf>
    <xf numFmtId="3" fontId="9" fillId="4" borderId="0" xfId="0" applyNumberFormat="1" applyFont="1" applyFill="1" applyBorder="1" applyAlignment="1">
      <alignment horizontal="left" vertical="top"/>
    </xf>
    <xf numFmtId="3" fontId="9" fillId="5" borderId="0" xfId="0" applyNumberFormat="1" applyFont="1" applyFill="1" applyBorder="1" applyAlignment="1">
      <alignment horizontal="left" vertical="top"/>
    </xf>
    <xf numFmtId="0" fontId="7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7" fillId="3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wrapText="1"/>
    </xf>
    <xf numFmtId="1" fontId="2" fillId="0" borderId="12" xfId="0" applyNumberFormat="1" applyFont="1" applyFill="1" applyBorder="1" applyAlignment="1">
      <alignment horizontal="right" vertical="top" wrapText="1" shrinkToFit="1"/>
    </xf>
    <xf numFmtId="1" fontId="2" fillId="0" borderId="12" xfId="0" applyNumberFormat="1" applyFont="1" applyFill="1" applyBorder="1" applyAlignment="1">
      <alignment horizontal="left" vertical="top" wrapText="1"/>
    </xf>
    <xf numFmtId="3" fontId="2" fillId="0" borderId="12" xfId="0" applyNumberFormat="1" applyFont="1" applyFill="1" applyBorder="1" applyAlignment="1">
      <alignment horizontal="right" vertical="top" wrapText="1" shrinkToFit="1"/>
    </xf>
    <xf numFmtId="0" fontId="2" fillId="0" borderId="12" xfId="0" applyFont="1" applyFill="1" applyBorder="1" applyAlignment="1">
      <alignment horizontal="left" vertical="top" wrapText="1"/>
    </xf>
    <xf numFmtId="3" fontId="3" fillId="0" borderId="12" xfId="0" applyNumberFormat="1" applyFont="1" applyFill="1" applyBorder="1" applyAlignment="1">
      <alignment horizontal="right" vertical="top" wrapText="1" shrinkToFit="1"/>
    </xf>
    <xf numFmtId="0" fontId="2" fillId="0" borderId="12" xfId="0" applyFont="1" applyFill="1" applyBorder="1" applyAlignment="1">
      <alignment horizontal="left" wrapText="1"/>
    </xf>
    <xf numFmtId="3" fontId="2" fillId="0" borderId="12" xfId="0" applyNumberFormat="1" applyFont="1" applyFill="1" applyBorder="1" applyAlignment="1">
      <alignment horizontal="center" vertical="top"/>
    </xf>
    <xf numFmtId="3" fontId="2" fillId="0" borderId="12" xfId="0" applyNumberFormat="1" applyFont="1" applyFill="1" applyBorder="1" applyAlignment="1">
      <alignment horizontal="center" vertical="top" shrinkToFit="1"/>
    </xf>
    <xf numFmtId="3" fontId="2" fillId="0" borderId="12" xfId="0" applyNumberFormat="1" applyFont="1" applyFill="1" applyBorder="1" applyAlignment="1">
      <alignment horizontal="left" vertical="top"/>
    </xf>
    <xf numFmtId="3" fontId="3" fillId="3" borderId="12" xfId="0" applyNumberFormat="1" applyFont="1" applyFill="1" applyBorder="1" applyAlignment="1">
      <alignment horizontal="right" vertical="top" shrinkToFit="1"/>
    </xf>
    <xf numFmtId="3" fontId="2" fillId="0" borderId="12" xfId="0" applyNumberFormat="1" applyFont="1" applyFill="1" applyBorder="1" applyAlignment="1">
      <alignment horizontal="left" wrapText="1"/>
    </xf>
    <xf numFmtId="0" fontId="2" fillId="0" borderId="12" xfId="0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left" vertical="top" indent="1" shrinkToFit="1"/>
    </xf>
    <xf numFmtId="0" fontId="2" fillId="0" borderId="2" xfId="0" applyFont="1" applyFill="1" applyBorder="1" applyAlignment="1">
      <alignment wrapText="1"/>
    </xf>
    <xf numFmtId="3" fontId="3" fillId="0" borderId="2" xfId="0" applyNumberFormat="1" applyFont="1" applyFill="1" applyBorder="1" applyAlignment="1">
      <alignment horizontal="center" vertical="top" shrinkToFit="1"/>
    </xf>
    <xf numFmtId="0" fontId="2" fillId="4" borderId="2" xfId="0" applyFont="1" applyFill="1" applyBorder="1" applyAlignment="1">
      <alignment horizontal="left" wrapText="1"/>
    </xf>
    <xf numFmtId="3" fontId="2" fillId="0" borderId="12" xfId="0" applyNumberFormat="1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right" wrapText="1"/>
    </xf>
    <xf numFmtId="3" fontId="2" fillId="0" borderId="12" xfId="0" applyNumberFormat="1" applyFont="1" applyFill="1" applyBorder="1" applyAlignment="1">
      <alignment horizontal="right" wrapText="1"/>
    </xf>
    <xf numFmtId="3" fontId="2" fillId="0" borderId="12" xfId="0" applyNumberFormat="1" applyFont="1" applyFill="1" applyBorder="1" applyAlignment="1">
      <alignment horizontal="right" vertical="top" wrapText="1"/>
    </xf>
    <xf numFmtId="0" fontId="2" fillId="0" borderId="12" xfId="0" applyFont="1" applyFill="1" applyBorder="1" applyAlignment="1">
      <alignment horizontal="right" vertical="top" wrapText="1"/>
    </xf>
    <xf numFmtId="3" fontId="3" fillId="3" borderId="12" xfId="0" applyNumberFormat="1" applyFont="1" applyFill="1" applyBorder="1" applyAlignment="1">
      <alignment horizontal="center" wrapText="1" shrinkToFit="1"/>
    </xf>
    <xf numFmtId="3" fontId="5" fillId="2" borderId="12" xfId="0" applyNumberFormat="1" applyFont="1" applyFill="1" applyBorder="1" applyAlignment="1">
      <alignment horizontal="right" vertical="top" wrapText="1" shrinkToFit="1"/>
    </xf>
    <xf numFmtId="1" fontId="2" fillId="0" borderId="12" xfId="0" applyNumberFormat="1" applyFont="1" applyFill="1" applyBorder="1" applyAlignment="1">
      <alignment horizontal="center" vertical="top" wrapText="1" shrinkToFit="1"/>
    </xf>
    <xf numFmtId="1" fontId="3" fillId="0" borderId="12" xfId="0" applyNumberFormat="1" applyFont="1" applyFill="1" applyBorder="1" applyAlignment="1">
      <alignment horizontal="right" vertical="top" wrapText="1" shrinkToFit="1"/>
    </xf>
    <xf numFmtId="3" fontId="3" fillId="3" borderId="12" xfId="0" applyNumberFormat="1" applyFont="1" applyFill="1" applyBorder="1" applyAlignment="1">
      <alignment horizontal="right" vertical="top" wrapText="1" shrinkToFit="1"/>
    </xf>
    <xf numFmtId="3" fontId="5" fillId="5" borderId="12" xfId="0" applyNumberFormat="1" applyFont="1" applyFill="1" applyBorder="1" applyAlignment="1">
      <alignment horizontal="center" wrapText="1"/>
    </xf>
    <xf numFmtId="3" fontId="9" fillId="5" borderId="12" xfId="0" applyNumberFormat="1" applyFont="1" applyFill="1" applyBorder="1" applyAlignment="1">
      <alignment horizontal="right" wrapText="1"/>
    </xf>
    <xf numFmtId="3" fontId="9" fillId="5" borderId="12" xfId="0" applyNumberFormat="1" applyFont="1" applyFill="1" applyBorder="1" applyAlignment="1">
      <alignment horizontal="right" vertical="top" wrapText="1" shrinkToFit="1"/>
    </xf>
    <xf numFmtId="3" fontId="9" fillId="5" borderId="12" xfId="0" applyNumberFormat="1" applyFont="1" applyFill="1" applyBorder="1" applyAlignment="1">
      <alignment horizontal="right" vertical="top" wrapText="1"/>
    </xf>
    <xf numFmtId="3" fontId="9" fillId="5" borderId="12" xfId="0" applyNumberFormat="1" applyFont="1" applyFill="1" applyBorder="1" applyAlignment="1">
      <alignment horizontal="center" wrapText="1"/>
    </xf>
    <xf numFmtId="3" fontId="5" fillId="4" borderId="12" xfId="0" applyNumberFormat="1" applyFont="1" applyFill="1" applyBorder="1" applyAlignment="1">
      <alignment horizontal="center" wrapText="1"/>
    </xf>
    <xf numFmtId="3" fontId="9" fillId="4" borderId="12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top"/>
    </xf>
    <xf numFmtId="0" fontId="6" fillId="3" borderId="12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wrapText="1"/>
    </xf>
    <xf numFmtId="3" fontId="3" fillId="0" borderId="2" xfId="0" applyNumberFormat="1" applyFont="1" applyFill="1" applyBorder="1" applyAlignment="1">
      <alignment vertical="top" shrinkToFit="1"/>
    </xf>
    <xf numFmtId="0" fontId="2" fillId="0" borderId="6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1" fontId="3" fillId="0" borderId="2" xfId="0" applyNumberFormat="1" applyFont="1" applyFill="1" applyBorder="1" applyAlignment="1">
      <alignment vertical="top" wrapText="1" shrinkToFit="1"/>
    </xf>
    <xf numFmtId="3" fontId="3" fillId="0" borderId="2" xfId="0" applyNumberFormat="1" applyFont="1" applyFill="1" applyBorder="1" applyAlignment="1">
      <alignment vertical="top" wrapText="1" shrinkToFit="1"/>
    </xf>
    <xf numFmtId="3" fontId="2" fillId="0" borderId="12" xfId="0" applyNumberFormat="1" applyFont="1" applyFill="1" applyBorder="1" applyAlignment="1">
      <alignment horizontal="right" vertical="top" shrinkToFit="1"/>
    </xf>
    <xf numFmtId="3" fontId="6" fillId="2" borderId="12" xfId="0" applyNumberFormat="1" applyFont="1" applyFill="1" applyBorder="1" applyAlignment="1">
      <alignment vertical="top"/>
    </xf>
    <xf numFmtId="0" fontId="6" fillId="2" borderId="12" xfId="0" applyFont="1" applyFill="1" applyBorder="1" applyAlignment="1">
      <alignment vertical="top" wrapText="1"/>
    </xf>
    <xf numFmtId="1" fontId="6" fillId="2" borderId="12" xfId="0" applyNumberFormat="1" applyFont="1" applyFill="1" applyBorder="1" applyAlignment="1">
      <alignment vertical="top" wrapText="1"/>
    </xf>
    <xf numFmtId="3" fontId="3" fillId="0" borderId="12" xfId="0" applyNumberFormat="1" applyFont="1" applyFill="1" applyBorder="1" applyAlignment="1">
      <alignment horizontal="right" vertical="top" shrinkToFit="1"/>
    </xf>
    <xf numFmtId="1" fontId="3" fillId="0" borderId="12" xfId="0" applyNumberFormat="1" applyFont="1" applyFill="1" applyBorder="1" applyAlignment="1">
      <alignment horizontal="right" vertical="top" shrinkToFit="1"/>
    </xf>
    <xf numFmtId="3" fontId="9" fillId="5" borderId="12" xfId="0" applyNumberFormat="1" applyFont="1" applyFill="1" applyBorder="1" applyAlignment="1">
      <alignment horizontal="left" vertical="top"/>
    </xf>
    <xf numFmtId="1" fontId="2" fillId="0" borderId="12" xfId="0" applyNumberFormat="1" applyFont="1" applyFill="1" applyBorder="1" applyAlignment="1">
      <alignment horizontal="left" vertical="top" wrapText="1" shrinkToFit="1"/>
    </xf>
    <xf numFmtId="0" fontId="2" fillId="0" borderId="12" xfId="0" applyFont="1" applyFill="1" applyBorder="1" applyAlignment="1">
      <alignment vertical="top"/>
    </xf>
    <xf numFmtId="0" fontId="2" fillId="0" borderId="12" xfId="0" applyFont="1" applyFill="1" applyBorder="1" applyAlignment="1">
      <alignment vertical="top" wrapText="1"/>
    </xf>
    <xf numFmtId="3" fontId="2" fillId="0" borderId="12" xfId="0" applyNumberFormat="1" applyFont="1" applyFill="1" applyBorder="1" applyAlignment="1">
      <alignment horizontal="right" vertical="top"/>
    </xf>
    <xf numFmtId="0" fontId="2" fillId="0" borderId="12" xfId="0" applyFont="1" applyFill="1" applyBorder="1" applyAlignment="1">
      <alignment horizontal="right" vertical="top"/>
    </xf>
    <xf numFmtId="0" fontId="6" fillId="4" borderId="12" xfId="0" applyFont="1" applyFill="1" applyBorder="1" applyAlignment="1">
      <alignment horizontal="center" vertical="top" wrapText="1"/>
    </xf>
    <xf numFmtId="0" fontId="2" fillId="4" borderId="12" xfId="0" applyFont="1" applyFill="1" applyBorder="1" applyAlignment="1">
      <alignment horizontal="center" vertical="top"/>
    </xf>
    <xf numFmtId="3" fontId="2" fillId="6" borderId="12" xfId="0" applyNumberFormat="1" applyFont="1" applyFill="1" applyBorder="1" applyAlignment="1">
      <alignment horizontal="center" wrapText="1"/>
    </xf>
    <xf numFmtId="3" fontId="10" fillId="6" borderId="12" xfId="0" applyNumberFormat="1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left" vertical="top"/>
    </xf>
    <xf numFmtId="0" fontId="9" fillId="5" borderId="0" xfId="0" applyFont="1" applyFill="1" applyBorder="1" applyAlignment="1">
      <alignment horizontal="left" vertical="top"/>
    </xf>
    <xf numFmtId="1" fontId="2" fillId="0" borderId="0" xfId="0" applyNumberFormat="1" applyFont="1" applyFill="1" applyBorder="1" applyAlignment="1">
      <alignment horizontal="right" vertical="top"/>
    </xf>
    <xf numFmtId="0" fontId="9" fillId="5" borderId="0" xfId="0" applyFont="1" applyFill="1" applyBorder="1" applyAlignment="1">
      <alignment horizontal="right" vertical="top"/>
    </xf>
    <xf numFmtId="3" fontId="9" fillId="4" borderId="0" xfId="0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/>
    </xf>
    <xf numFmtId="1" fontId="2" fillId="0" borderId="12" xfId="0" applyNumberFormat="1" applyFont="1" applyFill="1" applyBorder="1" applyAlignment="1">
      <alignment horizontal="center" vertical="top" shrinkToFit="1"/>
    </xf>
    <xf numFmtId="3" fontId="6" fillId="2" borderId="12" xfId="0" applyNumberFormat="1" applyFont="1" applyFill="1" applyBorder="1" applyAlignment="1">
      <alignment horizontal="center" vertical="top"/>
    </xf>
    <xf numFmtId="3" fontId="5" fillId="5" borderId="12" xfId="0" applyNumberFormat="1" applyFont="1" applyFill="1" applyBorder="1" applyAlignment="1">
      <alignment horizontal="center" vertical="top"/>
    </xf>
    <xf numFmtId="3" fontId="2" fillId="0" borderId="12" xfId="0" applyNumberFormat="1" applyFont="1" applyFill="1" applyBorder="1" applyAlignment="1">
      <alignment horizontal="center" vertical="top" wrapText="1" shrinkToFit="1"/>
    </xf>
    <xf numFmtId="0" fontId="2" fillId="0" borderId="12" xfId="0" applyFont="1" applyFill="1" applyBorder="1" applyAlignment="1">
      <alignment horizontal="center" vertical="top" wrapText="1"/>
    </xf>
    <xf numFmtId="1" fontId="2" fillId="0" borderId="12" xfId="0" applyNumberFormat="1" applyFont="1" applyFill="1" applyBorder="1" applyAlignment="1">
      <alignment horizontal="center" vertical="top" wrapText="1"/>
    </xf>
    <xf numFmtId="1" fontId="2" fillId="0" borderId="12" xfId="0" applyNumberFormat="1" applyFont="1" applyFill="1" applyBorder="1" applyAlignment="1">
      <alignment horizontal="center" vertical="top"/>
    </xf>
    <xf numFmtId="0" fontId="6" fillId="2" borderId="12" xfId="0" applyFont="1" applyFill="1" applyBorder="1" applyAlignment="1">
      <alignment horizontal="center" vertical="top" wrapText="1"/>
    </xf>
    <xf numFmtId="1" fontId="6" fillId="2" borderId="12" xfId="0" applyNumberFormat="1" applyFont="1" applyFill="1" applyBorder="1" applyAlignment="1">
      <alignment horizontal="center" vertical="top" wrapText="1"/>
    </xf>
    <xf numFmtId="0" fontId="5" fillId="5" borderId="12" xfId="0" applyFont="1" applyFill="1" applyBorder="1" applyAlignment="1">
      <alignment horizontal="center" vertical="top"/>
    </xf>
    <xf numFmtId="1" fontId="5" fillId="5" borderId="12" xfId="0" applyNumberFormat="1" applyFont="1" applyFill="1" applyBorder="1" applyAlignment="1">
      <alignment horizontal="center" vertical="top"/>
    </xf>
    <xf numFmtId="3" fontId="2" fillId="0" borderId="12" xfId="0" applyNumberFormat="1" applyFont="1" applyFill="1" applyBorder="1" applyAlignment="1">
      <alignment horizontal="center" vertical="top" wrapText="1"/>
    </xf>
    <xf numFmtId="3" fontId="5" fillId="5" borderId="12" xfId="0" applyNumberFormat="1" applyFont="1" applyFill="1" applyBorder="1" applyAlignment="1">
      <alignment horizontal="center" vertical="top" wrapText="1"/>
    </xf>
    <xf numFmtId="3" fontId="5" fillId="4" borderId="12" xfId="0" applyNumberFormat="1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wrapText="1"/>
    </xf>
    <xf numFmtId="0" fontId="11" fillId="0" borderId="10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11" fillId="3" borderId="10" xfId="0" applyFont="1" applyFill="1" applyBorder="1" applyAlignment="1">
      <alignment horizontal="center" vertical="top"/>
    </xf>
    <xf numFmtId="0" fontId="8" fillId="3" borderId="0" xfId="0" applyFont="1" applyFill="1" applyBorder="1" applyAlignment="1">
      <alignment horizontal="center" vertical="top"/>
    </xf>
    <xf numFmtId="0" fontId="8" fillId="3" borderId="10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11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topLeftCell="C1" workbookViewId="0">
      <selection activeCell="K9" sqref="K9"/>
    </sheetView>
  </sheetViews>
  <sheetFormatPr defaultColWidth="8.84765625" defaultRowHeight="14.25" x14ac:dyDescent="0.15"/>
  <cols>
    <col min="1" max="1" width="27.59765625" style="12" customWidth="1"/>
    <col min="2" max="2" width="8.546875" style="12" customWidth="1"/>
    <col min="3" max="3" width="11.3984375" style="12" customWidth="1"/>
    <col min="4" max="7" width="9.8984375" style="12" customWidth="1"/>
    <col min="8" max="8" width="9.8984375" style="12" bestFit="1" customWidth="1"/>
    <col min="9" max="9" width="9.8984375" style="12" customWidth="1"/>
    <col min="10" max="10" width="9.8984375" style="12" bestFit="1" customWidth="1"/>
    <col min="11" max="11" width="9.8984375" style="12" customWidth="1"/>
    <col min="12" max="13" width="9.8984375" style="12" bestFit="1" customWidth="1"/>
    <col min="14" max="15" width="11.84765625" style="12" bestFit="1" customWidth="1"/>
    <col min="16" max="16" width="14.69921875" style="12" customWidth="1"/>
    <col min="17" max="26" width="16.046875" style="12" bestFit="1" customWidth="1"/>
    <col min="27" max="27" width="13.34765625" style="12" bestFit="1" customWidth="1"/>
    <col min="28" max="16384" width="8.84765625" style="12"/>
  </cols>
  <sheetData>
    <row r="1" spans="1:27" ht="19.7" customHeight="1" x14ac:dyDescent="0.15">
      <c r="A1" s="140" t="s">
        <v>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</row>
    <row r="2" spans="1:27" ht="15.6" customHeight="1" x14ac:dyDescent="0.15">
      <c r="A2" s="115" t="s">
        <v>52</v>
      </c>
      <c r="B2" s="133">
        <v>2022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2">
        <v>2023</v>
      </c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</row>
    <row r="3" spans="1:27" ht="17.45" customHeight="1" x14ac:dyDescent="0.15">
      <c r="A3" s="137"/>
      <c r="B3" s="83" t="s">
        <v>22</v>
      </c>
      <c r="C3" s="83" t="s">
        <v>23</v>
      </c>
      <c r="D3" s="83" t="s">
        <v>24</v>
      </c>
      <c r="E3" s="83" t="s">
        <v>25</v>
      </c>
      <c r="F3" s="83" t="s">
        <v>26</v>
      </c>
      <c r="G3" s="83" t="s">
        <v>33</v>
      </c>
      <c r="H3" s="83" t="s">
        <v>34</v>
      </c>
      <c r="I3" s="83" t="s">
        <v>41</v>
      </c>
      <c r="J3" s="83" t="s">
        <v>29</v>
      </c>
      <c r="K3" s="83" t="s">
        <v>30</v>
      </c>
      <c r="L3" s="83" t="s">
        <v>31</v>
      </c>
      <c r="M3" s="83" t="s">
        <v>32</v>
      </c>
      <c r="N3" s="84" t="s">
        <v>35</v>
      </c>
      <c r="O3" s="84" t="s">
        <v>22</v>
      </c>
      <c r="P3" s="84" t="s">
        <v>36</v>
      </c>
      <c r="Q3" s="84" t="s">
        <v>37</v>
      </c>
      <c r="R3" s="84" t="s">
        <v>38</v>
      </c>
      <c r="S3" s="84" t="s">
        <v>26</v>
      </c>
      <c r="T3" s="84" t="s">
        <v>39</v>
      </c>
      <c r="U3" s="84" t="s">
        <v>40</v>
      </c>
      <c r="V3" s="84" t="s">
        <v>41</v>
      </c>
      <c r="W3" s="84" t="s">
        <v>51</v>
      </c>
      <c r="X3" s="84" t="s">
        <v>30</v>
      </c>
      <c r="Y3" s="84" t="s">
        <v>31</v>
      </c>
      <c r="Z3" s="84" t="s">
        <v>32</v>
      </c>
      <c r="AA3" s="84" t="s">
        <v>35</v>
      </c>
    </row>
    <row r="4" spans="1:27" ht="14.25" customHeight="1" x14ac:dyDescent="0.15">
      <c r="A4" s="138"/>
      <c r="B4" s="83" t="s">
        <v>27</v>
      </c>
      <c r="C4" s="83" t="s">
        <v>27</v>
      </c>
      <c r="D4" s="83" t="s">
        <v>27</v>
      </c>
      <c r="E4" s="83" t="s">
        <v>27</v>
      </c>
      <c r="F4" s="83" t="s">
        <v>27</v>
      </c>
      <c r="G4" s="83" t="s">
        <v>27</v>
      </c>
      <c r="H4" s="83" t="s">
        <v>27</v>
      </c>
      <c r="I4" s="83" t="s">
        <v>27</v>
      </c>
      <c r="J4" s="83" t="s">
        <v>27</v>
      </c>
      <c r="K4" s="83" t="s">
        <v>27</v>
      </c>
      <c r="L4" s="83" t="s">
        <v>27</v>
      </c>
      <c r="M4" s="83" t="s">
        <v>27</v>
      </c>
      <c r="N4" s="83" t="s">
        <v>27</v>
      </c>
      <c r="O4" s="106" t="s">
        <v>27</v>
      </c>
      <c r="P4" s="106" t="s">
        <v>27</v>
      </c>
      <c r="Q4" s="106" t="s">
        <v>27</v>
      </c>
      <c r="R4" s="106" t="s">
        <v>27</v>
      </c>
      <c r="S4" s="106" t="s">
        <v>27</v>
      </c>
      <c r="T4" s="106" t="s">
        <v>27</v>
      </c>
      <c r="U4" s="106" t="s">
        <v>27</v>
      </c>
      <c r="V4" s="106" t="s">
        <v>27</v>
      </c>
      <c r="W4" s="106" t="s">
        <v>27</v>
      </c>
      <c r="X4" s="106" t="s">
        <v>27</v>
      </c>
      <c r="Y4" s="106" t="s">
        <v>27</v>
      </c>
      <c r="Z4" s="106" t="s">
        <v>27</v>
      </c>
      <c r="AA4" s="106" t="s">
        <v>27</v>
      </c>
    </row>
    <row r="5" spans="1:27" ht="14.1" customHeight="1" x14ac:dyDescent="0.15">
      <c r="A5" s="116" t="s">
        <v>42</v>
      </c>
      <c r="B5" s="139"/>
      <c r="C5" s="139"/>
      <c r="D5" s="139"/>
      <c r="E5" s="139"/>
      <c r="F5" s="139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</row>
    <row r="6" spans="1:27" ht="17.45" customHeight="1" x14ac:dyDescent="0.15">
      <c r="A6" s="1" t="s">
        <v>48</v>
      </c>
      <c r="B6" s="54">
        <v>75000</v>
      </c>
      <c r="C6" s="54">
        <v>46000</v>
      </c>
      <c r="D6" s="54">
        <v>75000</v>
      </c>
      <c r="E6" s="54">
        <v>30000</v>
      </c>
      <c r="F6" s="54">
        <v>32000</v>
      </c>
      <c r="G6" s="53">
        <v>39000</v>
      </c>
      <c r="H6" s="53">
        <v>46500</v>
      </c>
      <c r="I6" s="53">
        <v>46900</v>
      </c>
      <c r="J6" s="53">
        <v>54000</v>
      </c>
      <c r="K6" s="53">
        <v>39000</v>
      </c>
      <c r="L6" s="53">
        <v>40900</v>
      </c>
      <c r="M6" s="53">
        <v>40800</v>
      </c>
      <c r="N6" s="53">
        <f>SUM(B6:M6)</f>
        <v>565100</v>
      </c>
      <c r="O6" s="54">
        <v>75000</v>
      </c>
      <c r="P6" s="54">
        <v>46000</v>
      </c>
      <c r="Q6" s="54">
        <v>75000</v>
      </c>
      <c r="R6" s="54">
        <v>30000</v>
      </c>
      <c r="S6" s="54">
        <v>32000</v>
      </c>
      <c r="T6" s="53">
        <v>39000</v>
      </c>
      <c r="U6" s="53">
        <v>46500</v>
      </c>
      <c r="V6" s="53">
        <v>46900</v>
      </c>
      <c r="W6" s="53">
        <v>54000</v>
      </c>
      <c r="X6" s="53">
        <v>39000</v>
      </c>
      <c r="Y6" s="53">
        <v>40900</v>
      </c>
      <c r="Z6" s="53">
        <v>40800</v>
      </c>
      <c r="AA6" s="53">
        <f>SUM(O6:Z6)</f>
        <v>565100</v>
      </c>
    </row>
    <row r="7" spans="1:27" ht="17.45" customHeight="1" x14ac:dyDescent="0.15">
      <c r="A7" s="2" t="s">
        <v>20</v>
      </c>
      <c r="B7" s="54">
        <v>6800</v>
      </c>
      <c r="C7" s="54">
        <v>6800</v>
      </c>
      <c r="D7" s="54">
        <v>6800</v>
      </c>
      <c r="E7" s="54">
        <v>6800</v>
      </c>
      <c r="F7" s="54">
        <v>6800</v>
      </c>
      <c r="G7" s="54">
        <v>6800</v>
      </c>
      <c r="H7" s="54">
        <v>6800</v>
      </c>
      <c r="I7" s="54">
        <v>6800</v>
      </c>
      <c r="J7" s="54">
        <v>6800</v>
      </c>
      <c r="K7" s="54">
        <v>6800</v>
      </c>
      <c r="L7" s="54">
        <v>6800</v>
      </c>
      <c r="M7" s="54">
        <v>6800</v>
      </c>
      <c r="N7" s="53">
        <f>SUM(B7:M7)</f>
        <v>81600</v>
      </c>
      <c r="O7" s="54">
        <v>6800</v>
      </c>
      <c r="P7" s="54">
        <v>6800</v>
      </c>
      <c r="Q7" s="54">
        <v>6800</v>
      </c>
      <c r="R7" s="54">
        <v>6800</v>
      </c>
      <c r="S7" s="54">
        <v>6800</v>
      </c>
      <c r="T7" s="54">
        <v>6800</v>
      </c>
      <c r="U7" s="54">
        <v>6800</v>
      </c>
      <c r="V7" s="54">
        <v>6800</v>
      </c>
      <c r="W7" s="54">
        <v>6800</v>
      </c>
      <c r="X7" s="54">
        <v>6800</v>
      </c>
      <c r="Y7" s="54">
        <v>6800</v>
      </c>
      <c r="Z7" s="54">
        <v>6800</v>
      </c>
      <c r="AA7" s="53">
        <f t="shared" ref="AA7:AA8" si="0">SUM(O7:Z7)</f>
        <v>81600</v>
      </c>
    </row>
    <row r="8" spans="1:27" ht="14.25" customHeight="1" x14ac:dyDescent="0.15">
      <c r="A8" s="2" t="s">
        <v>21</v>
      </c>
      <c r="B8" s="118">
        <v>120</v>
      </c>
      <c r="C8" s="54">
        <v>1558</v>
      </c>
      <c r="D8" s="54">
        <v>2439</v>
      </c>
      <c r="E8" s="54">
        <v>3923</v>
      </c>
      <c r="F8" s="54">
        <v>4473</v>
      </c>
      <c r="G8" s="53">
        <v>5105</v>
      </c>
      <c r="H8" s="53">
        <v>2883</v>
      </c>
      <c r="I8" s="53">
        <v>6771</v>
      </c>
      <c r="J8" s="53">
        <v>7734</v>
      </c>
      <c r="K8" s="53">
        <v>8862</v>
      </c>
      <c r="L8" s="53">
        <v>9750</v>
      </c>
      <c r="M8" s="53">
        <v>10693</v>
      </c>
      <c r="N8" s="53">
        <f>B8+C8+D8+E8+F8+G8+H8+I8+J8+K8+L8+M8</f>
        <v>64311</v>
      </c>
      <c r="O8" s="117">
        <f>M34*0.02</f>
        <v>11573.62</v>
      </c>
      <c r="P8" s="117">
        <f>O34*0.02</f>
        <v>13235.7924</v>
      </c>
      <c r="Q8" s="117">
        <f>P34*0.02</f>
        <v>14345.215848000002</v>
      </c>
      <c r="R8" s="117">
        <f>Q34*0.02</f>
        <v>16062.824316960001</v>
      </c>
      <c r="S8" s="117">
        <f>R34*0.02</f>
        <v>16854.7764863392</v>
      </c>
      <c r="T8" s="117">
        <f t="shared" ref="T8" si="1">S34*0.02</f>
        <v>17756.575529726782</v>
      </c>
      <c r="U8" s="117">
        <f t="shared" ref="U8:Z8" si="2">T34*0.02</f>
        <v>18822.411510594535</v>
      </c>
      <c r="V8" s="117">
        <f t="shared" si="2"/>
        <v>20059.568230211891</v>
      </c>
      <c r="W8" s="117">
        <f t="shared" si="2"/>
        <v>21323.45136460424</v>
      </c>
      <c r="X8" s="117">
        <f t="shared" si="2"/>
        <v>22710.629027292085</v>
      </c>
      <c r="Y8" s="117">
        <f t="shared" si="2"/>
        <v>23631.532580545841</v>
      </c>
      <c r="Z8" s="117">
        <f t="shared" si="2"/>
        <v>24846.87065161092</v>
      </c>
      <c r="AA8" s="53">
        <f t="shared" si="0"/>
        <v>221223.26794588551</v>
      </c>
    </row>
    <row r="9" spans="1:27" ht="14.25" customHeight="1" x14ac:dyDescent="0.15">
      <c r="A9" s="116" t="s">
        <v>43</v>
      </c>
      <c r="B9" s="119">
        <f t="shared" ref="B9:Z9" si="3">SUM(B6:B8)</f>
        <v>81920</v>
      </c>
      <c r="C9" s="119">
        <f t="shared" si="3"/>
        <v>54358</v>
      </c>
      <c r="D9" s="119">
        <f t="shared" si="3"/>
        <v>84239</v>
      </c>
      <c r="E9" s="119">
        <f t="shared" si="3"/>
        <v>40723</v>
      </c>
      <c r="F9" s="119">
        <f t="shared" si="3"/>
        <v>43273</v>
      </c>
      <c r="G9" s="120">
        <f t="shared" si="3"/>
        <v>50905</v>
      </c>
      <c r="H9" s="120">
        <f t="shared" si="3"/>
        <v>56183</v>
      </c>
      <c r="I9" s="120">
        <f t="shared" si="3"/>
        <v>60471</v>
      </c>
      <c r="J9" s="120">
        <f t="shared" si="3"/>
        <v>68534</v>
      </c>
      <c r="K9" s="120">
        <f t="shared" si="3"/>
        <v>54662</v>
      </c>
      <c r="L9" s="120">
        <f t="shared" si="3"/>
        <v>57450</v>
      </c>
      <c r="M9" s="120">
        <f t="shared" si="3"/>
        <v>58293</v>
      </c>
      <c r="N9" s="120">
        <f t="shared" si="3"/>
        <v>711011</v>
      </c>
      <c r="O9" s="120">
        <f t="shared" si="3"/>
        <v>93373.62</v>
      </c>
      <c r="P9" s="120">
        <f t="shared" si="3"/>
        <v>66035.792400000006</v>
      </c>
      <c r="Q9" s="120">
        <f t="shared" si="3"/>
        <v>96145.215848000007</v>
      </c>
      <c r="R9" s="120">
        <f t="shared" si="3"/>
        <v>52862.824316960003</v>
      </c>
      <c r="S9" s="120">
        <f t="shared" si="3"/>
        <v>55654.7764863392</v>
      </c>
      <c r="T9" s="120">
        <f t="shared" si="3"/>
        <v>63556.575529726782</v>
      </c>
      <c r="U9" s="120">
        <f t="shared" si="3"/>
        <v>72122.411510594538</v>
      </c>
      <c r="V9" s="120">
        <f t="shared" si="3"/>
        <v>73759.568230211895</v>
      </c>
      <c r="W9" s="120">
        <f t="shared" si="3"/>
        <v>82123.451364604232</v>
      </c>
      <c r="X9" s="120">
        <f t="shared" si="3"/>
        <v>68510.629027292089</v>
      </c>
      <c r="Y9" s="120">
        <f t="shared" si="3"/>
        <v>71331.532580545841</v>
      </c>
      <c r="Z9" s="120">
        <f t="shared" si="3"/>
        <v>72446.870651610923</v>
      </c>
      <c r="AA9" s="120">
        <f>SUM(O9:Z9)</f>
        <v>867923.26794588566</v>
      </c>
    </row>
    <row r="10" spans="1:27" ht="14.25" customHeight="1" x14ac:dyDescent="0.15">
      <c r="A10" s="116" t="s">
        <v>44</v>
      </c>
      <c r="B10" s="136"/>
      <c r="C10" s="136"/>
      <c r="D10" s="136"/>
      <c r="E10" s="136"/>
      <c r="F10" s="136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</row>
    <row r="11" spans="1:27" ht="17.45" customHeight="1" x14ac:dyDescent="0.15">
      <c r="A11" s="1" t="s">
        <v>17</v>
      </c>
      <c r="B11" s="64"/>
      <c r="C11" s="64"/>
      <c r="D11" s="64"/>
      <c r="E11" s="121">
        <v>3000</v>
      </c>
      <c r="F11" s="64"/>
      <c r="G11" s="122"/>
      <c r="H11" s="122"/>
      <c r="I11" s="122"/>
      <c r="J11" s="122"/>
      <c r="K11" s="122"/>
      <c r="L11" s="122"/>
      <c r="M11" s="122"/>
      <c r="N11" s="122"/>
      <c r="O11" s="117"/>
      <c r="P11" s="117"/>
      <c r="Q11" s="117"/>
      <c r="R11" s="117">
        <v>3000</v>
      </c>
      <c r="S11" s="117"/>
      <c r="T11" s="117"/>
      <c r="U11" s="117"/>
      <c r="V11" s="117"/>
      <c r="W11" s="117"/>
      <c r="X11" s="117"/>
      <c r="Y11" s="117"/>
      <c r="Z11" s="117"/>
      <c r="AA11" s="117">
        <v>3000</v>
      </c>
    </row>
    <row r="12" spans="1:27" ht="18.600000000000001" customHeight="1" x14ac:dyDescent="0.15">
      <c r="A12" s="2" t="s">
        <v>0</v>
      </c>
      <c r="B12" s="71">
        <v>250</v>
      </c>
      <c r="C12" s="71">
        <v>250</v>
      </c>
      <c r="D12" s="71">
        <v>250</v>
      </c>
      <c r="E12" s="71">
        <v>250</v>
      </c>
      <c r="F12" s="71">
        <v>250</v>
      </c>
      <c r="G12" s="71">
        <v>250</v>
      </c>
      <c r="H12" s="71">
        <v>250</v>
      </c>
      <c r="I12" s="71">
        <v>250</v>
      </c>
      <c r="J12" s="71">
        <v>250</v>
      </c>
      <c r="K12" s="71">
        <v>250</v>
      </c>
      <c r="L12" s="71">
        <v>250</v>
      </c>
      <c r="M12" s="71">
        <v>250</v>
      </c>
      <c r="N12" s="123">
        <f>SUM(B12:M12)</f>
        <v>3000</v>
      </c>
      <c r="O12" s="71">
        <v>250</v>
      </c>
      <c r="P12" s="71">
        <v>250</v>
      </c>
      <c r="Q12" s="71">
        <v>250</v>
      </c>
      <c r="R12" s="71">
        <v>250</v>
      </c>
      <c r="S12" s="71">
        <v>250</v>
      </c>
      <c r="T12" s="71">
        <v>250</v>
      </c>
      <c r="U12" s="71">
        <v>250</v>
      </c>
      <c r="V12" s="71">
        <v>250</v>
      </c>
      <c r="W12" s="71">
        <v>250</v>
      </c>
      <c r="X12" s="71">
        <v>250</v>
      </c>
      <c r="Y12" s="71">
        <v>250</v>
      </c>
      <c r="Z12" s="71">
        <v>250</v>
      </c>
      <c r="AA12" s="124">
        <f>SUM(O12:Z12)</f>
        <v>3000</v>
      </c>
    </row>
    <row r="13" spans="1:27" ht="17.45" customHeight="1" x14ac:dyDescent="0.15">
      <c r="A13" s="2" t="s">
        <v>1</v>
      </c>
      <c r="B13" s="121">
        <v>1500</v>
      </c>
      <c r="C13" s="121">
        <v>1500</v>
      </c>
      <c r="D13" s="121">
        <v>1500</v>
      </c>
      <c r="E13" s="121">
        <v>1500</v>
      </c>
      <c r="F13" s="121">
        <v>1500</v>
      </c>
      <c r="G13" s="121">
        <v>1500</v>
      </c>
      <c r="H13" s="121">
        <v>1500</v>
      </c>
      <c r="I13" s="121">
        <v>1500</v>
      </c>
      <c r="J13" s="121">
        <v>1500</v>
      </c>
      <c r="K13" s="121">
        <v>1500</v>
      </c>
      <c r="L13" s="121">
        <v>1500</v>
      </c>
      <c r="M13" s="121">
        <v>1500</v>
      </c>
      <c r="N13" s="123">
        <f t="shared" ref="N13:N28" si="4">SUM(B13:M13)</f>
        <v>18000</v>
      </c>
      <c r="O13" s="121">
        <v>1500</v>
      </c>
      <c r="P13" s="121">
        <v>1500</v>
      </c>
      <c r="Q13" s="121">
        <v>1500</v>
      </c>
      <c r="R13" s="121">
        <v>1500</v>
      </c>
      <c r="S13" s="121">
        <v>1500</v>
      </c>
      <c r="T13" s="121">
        <v>1500</v>
      </c>
      <c r="U13" s="121">
        <v>1500</v>
      </c>
      <c r="V13" s="121">
        <v>1500</v>
      </c>
      <c r="W13" s="121">
        <v>1500</v>
      </c>
      <c r="X13" s="121">
        <v>1500</v>
      </c>
      <c r="Y13" s="121">
        <v>1500</v>
      </c>
      <c r="Z13" s="121">
        <v>1500</v>
      </c>
      <c r="AA13" s="124">
        <f t="shared" ref="AA13:AA25" si="5">SUM(O13:Z13)</f>
        <v>18000</v>
      </c>
    </row>
    <row r="14" spans="1:27" ht="14.25" customHeight="1" x14ac:dyDescent="0.15">
      <c r="A14" s="2" t="s">
        <v>2</v>
      </c>
      <c r="B14" s="71">
        <v>800</v>
      </c>
      <c r="C14" s="71">
        <v>800</v>
      </c>
      <c r="D14" s="71">
        <v>800</v>
      </c>
      <c r="E14" s="71">
        <v>800</v>
      </c>
      <c r="F14" s="71">
        <v>800</v>
      </c>
      <c r="G14" s="71">
        <v>800</v>
      </c>
      <c r="H14" s="71">
        <v>800</v>
      </c>
      <c r="I14" s="71">
        <v>800</v>
      </c>
      <c r="J14" s="71">
        <v>800</v>
      </c>
      <c r="K14" s="71">
        <v>800</v>
      </c>
      <c r="L14" s="71">
        <v>800</v>
      </c>
      <c r="M14" s="71">
        <v>800</v>
      </c>
      <c r="N14" s="123">
        <f t="shared" si="4"/>
        <v>9600</v>
      </c>
      <c r="O14" s="71">
        <v>800</v>
      </c>
      <c r="P14" s="71">
        <v>800</v>
      </c>
      <c r="Q14" s="71">
        <v>800</v>
      </c>
      <c r="R14" s="71">
        <v>800</v>
      </c>
      <c r="S14" s="71">
        <v>800</v>
      </c>
      <c r="T14" s="71">
        <v>800</v>
      </c>
      <c r="U14" s="71">
        <v>800</v>
      </c>
      <c r="V14" s="71">
        <v>800</v>
      </c>
      <c r="W14" s="71">
        <v>800</v>
      </c>
      <c r="X14" s="71">
        <v>800</v>
      </c>
      <c r="Y14" s="71">
        <v>800</v>
      </c>
      <c r="Z14" s="71">
        <v>800</v>
      </c>
      <c r="AA14" s="124">
        <f t="shared" si="5"/>
        <v>9600</v>
      </c>
    </row>
    <row r="15" spans="1:27" ht="14.25" customHeight="1" x14ac:dyDescent="0.15">
      <c r="A15" s="2" t="s">
        <v>3</v>
      </c>
      <c r="B15" s="71">
        <v>275</v>
      </c>
      <c r="C15" s="71">
        <v>275</v>
      </c>
      <c r="D15" s="71">
        <v>275</v>
      </c>
      <c r="E15" s="71">
        <v>275</v>
      </c>
      <c r="F15" s="71">
        <v>275</v>
      </c>
      <c r="G15" s="71">
        <v>275</v>
      </c>
      <c r="H15" s="71">
        <v>275</v>
      </c>
      <c r="I15" s="71">
        <v>275</v>
      </c>
      <c r="J15" s="71">
        <v>275</v>
      </c>
      <c r="K15" s="71">
        <v>275</v>
      </c>
      <c r="L15" s="71">
        <v>275</v>
      </c>
      <c r="M15" s="71">
        <v>275</v>
      </c>
      <c r="N15" s="123">
        <f t="shared" si="4"/>
        <v>3300</v>
      </c>
      <c r="O15" s="71">
        <v>275</v>
      </c>
      <c r="P15" s="71">
        <v>275</v>
      </c>
      <c r="Q15" s="71">
        <v>275</v>
      </c>
      <c r="R15" s="71">
        <v>275</v>
      </c>
      <c r="S15" s="71">
        <v>275</v>
      </c>
      <c r="T15" s="71">
        <v>275</v>
      </c>
      <c r="U15" s="71">
        <v>275</v>
      </c>
      <c r="V15" s="71">
        <v>275</v>
      </c>
      <c r="W15" s="71">
        <v>275</v>
      </c>
      <c r="X15" s="71">
        <v>275</v>
      </c>
      <c r="Y15" s="71">
        <v>275</v>
      </c>
      <c r="Z15" s="71">
        <v>275</v>
      </c>
      <c r="AA15" s="124">
        <f t="shared" si="5"/>
        <v>3300</v>
      </c>
    </row>
    <row r="16" spans="1:27" ht="14.25" customHeight="1" x14ac:dyDescent="0.15">
      <c r="A16" s="2" t="s">
        <v>4</v>
      </c>
      <c r="B16" s="64"/>
      <c r="C16" s="71">
        <v>300</v>
      </c>
      <c r="D16" s="64"/>
      <c r="E16" s="64"/>
      <c r="F16" s="71">
        <v>300</v>
      </c>
      <c r="G16" s="122"/>
      <c r="H16" s="122"/>
      <c r="I16" s="71">
        <v>300</v>
      </c>
      <c r="J16" s="122"/>
      <c r="K16" s="122"/>
      <c r="L16" s="71">
        <v>300</v>
      </c>
      <c r="M16" s="122"/>
      <c r="N16" s="123">
        <f t="shared" si="4"/>
        <v>1200</v>
      </c>
      <c r="O16" s="117"/>
      <c r="P16" s="71">
        <v>300</v>
      </c>
      <c r="Q16" s="117"/>
      <c r="R16" s="117"/>
      <c r="S16" s="71">
        <v>300</v>
      </c>
      <c r="T16" s="117"/>
      <c r="U16" s="117"/>
      <c r="V16" s="71">
        <v>300</v>
      </c>
      <c r="W16" s="117"/>
      <c r="X16" s="117"/>
      <c r="Y16" s="71">
        <v>300</v>
      </c>
      <c r="Z16" s="117"/>
      <c r="AA16" s="124">
        <f t="shared" si="5"/>
        <v>1200</v>
      </c>
    </row>
    <row r="17" spans="1:27" ht="16.5" customHeight="1" x14ac:dyDescent="0.15">
      <c r="A17" s="2" t="s">
        <v>5</v>
      </c>
      <c r="B17" s="121">
        <v>3000</v>
      </c>
      <c r="C17" s="121">
        <v>3000</v>
      </c>
      <c r="D17" s="121">
        <v>3000</v>
      </c>
      <c r="E17" s="121">
        <v>3000</v>
      </c>
      <c r="F17" s="121">
        <v>3000</v>
      </c>
      <c r="G17" s="121">
        <v>3000</v>
      </c>
      <c r="H17" s="121">
        <v>3000</v>
      </c>
      <c r="I17" s="121">
        <v>3000</v>
      </c>
      <c r="J17" s="121">
        <v>3000</v>
      </c>
      <c r="K17" s="121">
        <v>3000</v>
      </c>
      <c r="L17" s="121">
        <v>3000</v>
      </c>
      <c r="M17" s="121">
        <v>3000</v>
      </c>
      <c r="N17" s="123">
        <f t="shared" si="4"/>
        <v>36000</v>
      </c>
      <c r="O17" s="121">
        <v>3000</v>
      </c>
      <c r="P17" s="121">
        <v>3000</v>
      </c>
      <c r="Q17" s="121">
        <v>3000</v>
      </c>
      <c r="R17" s="121">
        <v>3000</v>
      </c>
      <c r="S17" s="121">
        <v>3000</v>
      </c>
      <c r="T17" s="121">
        <v>3000</v>
      </c>
      <c r="U17" s="121">
        <v>3000</v>
      </c>
      <c r="V17" s="121">
        <v>3000</v>
      </c>
      <c r="W17" s="121">
        <v>3000</v>
      </c>
      <c r="X17" s="121">
        <v>3000</v>
      </c>
      <c r="Y17" s="121">
        <v>3000</v>
      </c>
      <c r="Z17" s="121">
        <v>3000</v>
      </c>
      <c r="AA17" s="124">
        <f t="shared" si="5"/>
        <v>36000</v>
      </c>
    </row>
    <row r="18" spans="1:27" ht="16.5" customHeight="1" x14ac:dyDescent="0.15">
      <c r="A18" s="2" t="s">
        <v>6</v>
      </c>
      <c r="B18" s="121">
        <v>3000</v>
      </c>
      <c r="C18" s="121">
        <v>3000</v>
      </c>
      <c r="D18" s="121">
        <v>3000</v>
      </c>
      <c r="E18" s="121">
        <v>3000</v>
      </c>
      <c r="F18" s="121">
        <v>3000</v>
      </c>
      <c r="G18" s="121">
        <v>3000</v>
      </c>
      <c r="H18" s="121">
        <v>3000</v>
      </c>
      <c r="I18" s="121">
        <v>3000</v>
      </c>
      <c r="J18" s="121">
        <v>3000</v>
      </c>
      <c r="K18" s="121">
        <v>3000</v>
      </c>
      <c r="L18" s="121">
        <v>3000</v>
      </c>
      <c r="M18" s="121">
        <v>3000</v>
      </c>
      <c r="N18" s="123">
        <f t="shared" si="4"/>
        <v>36000</v>
      </c>
      <c r="O18" s="121">
        <v>3000</v>
      </c>
      <c r="P18" s="121">
        <v>3000</v>
      </c>
      <c r="Q18" s="121">
        <v>3000</v>
      </c>
      <c r="R18" s="121">
        <v>3000</v>
      </c>
      <c r="S18" s="121">
        <v>3000</v>
      </c>
      <c r="T18" s="121">
        <v>3000</v>
      </c>
      <c r="U18" s="121">
        <v>3000</v>
      </c>
      <c r="V18" s="121">
        <v>3000</v>
      </c>
      <c r="W18" s="121">
        <v>3000</v>
      </c>
      <c r="X18" s="121">
        <v>3000</v>
      </c>
      <c r="Y18" s="121">
        <v>3000</v>
      </c>
      <c r="Z18" s="121">
        <v>3000</v>
      </c>
      <c r="AA18" s="124">
        <f t="shared" si="5"/>
        <v>36000</v>
      </c>
    </row>
    <row r="19" spans="1:27" ht="14.25" customHeight="1" x14ac:dyDescent="0.15">
      <c r="A19" s="2" t="s">
        <v>7</v>
      </c>
      <c r="B19" s="71">
        <v>150</v>
      </c>
      <c r="C19" s="71">
        <v>150</v>
      </c>
      <c r="D19" s="71">
        <v>150</v>
      </c>
      <c r="E19" s="71">
        <v>150</v>
      </c>
      <c r="F19" s="71">
        <v>150</v>
      </c>
      <c r="G19" s="71">
        <v>150</v>
      </c>
      <c r="H19" s="71">
        <v>150</v>
      </c>
      <c r="I19" s="71">
        <v>150</v>
      </c>
      <c r="J19" s="71">
        <v>150</v>
      </c>
      <c r="K19" s="71">
        <v>150</v>
      </c>
      <c r="L19" s="71">
        <v>150</v>
      </c>
      <c r="M19" s="71">
        <v>150</v>
      </c>
      <c r="N19" s="123">
        <f t="shared" si="4"/>
        <v>1800</v>
      </c>
      <c r="O19" s="71">
        <v>150</v>
      </c>
      <c r="P19" s="71">
        <v>150</v>
      </c>
      <c r="Q19" s="71">
        <v>150</v>
      </c>
      <c r="R19" s="71">
        <v>150</v>
      </c>
      <c r="S19" s="71">
        <v>150</v>
      </c>
      <c r="T19" s="71">
        <v>150</v>
      </c>
      <c r="U19" s="71">
        <v>150</v>
      </c>
      <c r="V19" s="71">
        <v>150</v>
      </c>
      <c r="W19" s="71">
        <v>150</v>
      </c>
      <c r="X19" s="71">
        <v>150</v>
      </c>
      <c r="Y19" s="71">
        <v>150</v>
      </c>
      <c r="Z19" s="71">
        <v>150</v>
      </c>
      <c r="AA19" s="124">
        <f t="shared" si="5"/>
        <v>1800</v>
      </c>
    </row>
    <row r="20" spans="1:27" ht="14.25" customHeight="1" x14ac:dyDescent="0.15">
      <c r="A20" s="2" t="s">
        <v>8</v>
      </c>
      <c r="B20" s="64"/>
      <c r="C20" s="64"/>
      <c r="D20" s="64"/>
      <c r="E20" s="64"/>
      <c r="F20" s="64"/>
      <c r="G20" s="122"/>
      <c r="H20" s="122"/>
      <c r="I20" s="122"/>
      <c r="J20" s="122"/>
      <c r="K20" s="122"/>
      <c r="L20" s="122"/>
      <c r="M20" s="122">
        <v>4000</v>
      </c>
      <c r="N20" s="123">
        <f t="shared" si="4"/>
        <v>4000</v>
      </c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22">
        <v>4000</v>
      </c>
      <c r="AA20" s="124">
        <f t="shared" si="5"/>
        <v>4000</v>
      </c>
    </row>
    <row r="21" spans="1:27" ht="15.6" customHeight="1" x14ac:dyDescent="0.15">
      <c r="A21" s="2" t="s">
        <v>9</v>
      </c>
      <c r="B21" s="64"/>
      <c r="C21" s="64"/>
      <c r="D21" s="64"/>
      <c r="E21" s="64"/>
      <c r="F21" s="121">
        <v>1750</v>
      </c>
      <c r="G21" s="121">
        <v>1750</v>
      </c>
      <c r="H21" s="121">
        <v>1750</v>
      </c>
      <c r="I21" s="121">
        <v>1750</v>
      </c>
      <c r="J21" s="122"/>
      <c r="K21" s="122"/>
      <c r="L21" s="122"/>
      <c r="M21" s="122"/>
      <c r="N21" s="123">
        <f t="shared" si="4"/>
        <v>7000</v>
      </c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24"/>
    </row>
    <row r="22" spans="1:27" ht="14.25" customHeight="1" x14ac:dyDescent="0.15">
      <c r="A22" s="2" t="s">
        <v>10</v>
      </c>
      <c r="B22" s="71">
        <v>500</v>
      </c>
      <c r="C22" s="71">
        <v>500</v>
      </c>
      <c r="D22" s="71">
        <v>500</v>
      </c>
      <c r="E22" s="71">
        <v>500</v>
      </c>
      <c r="F22" s="71">
        <v>500</v>
      </c>
      <c r="G22" s="71">
        <v>500</v>
      </c>
      <c r="H22" s="71">
        <v>500</v>
      </c>
      <c r="I22" s="71">
        <v>500</v>
      </c>
      <c r="J22" s="71">
        <v>500</v>
      </c>
      <c r="K22" s="71">
        <v>500</v>
      </c>
      <c r="L22" s="71">
        <v>500</v>
      </c>
      <c r="M22" s="71">
        <v>500</v>
      </c>
      <c r="N22" s="123">
        <f t="shared" si="4"/>
        <v>6000</v>
      </c>
      <c r="O22" s="71">
        <v>500</v>
      </c>
      <c r="P22" s="71">
        <v>500</v>
      </c>
      <c r="Q22" s="71">
        <v>500</v>
      </c>
      <c r="R22" s="71">
        <v>500</v>
      </c>
      <c r="S22" s="71">
        <v>500</v>
      </c>
      <c r="T22" s="71">
        <v>500</v>
      </c>
      <c r="U22" s="71">
        <v>500</v>
      </c>
      <c r="V22" s="71">
        <v>500</v>
      </c>
      <c r="W22" s="71">
        <v>500</v>
      </c>
      <c r="X22" s="71">
        <v>500</v>
      </c>
      <c r="Y22" s="71">
        <v>500</v>
      </c>
      <c r="Z22" s="71">
        <v>500</v>
      </c>
      <c r="AA22" s="124">
        <f t="shared" si="5"/>
        <v>6000</v>
      </c>
    </row>
    <row r="23" spans="1:27" ht="15" customHeight="1" x14ac:dyDescent="0.15">
      <c r="A23" s="2" t="s">
        <v>11</v>
      </c>
      <c r="B23" s="71">
        <v>400</v>
      </c>
      <c r="C23" s="71">
        <v>400</v>
      </c>
      <c r="D23" s="71">
        <v>400</v>
      </c>
      <c r="E23" s="71">
        <v>400</v>
      </c>
      <c r="F23" s="64"/>
      <c r="G23" s="71">
        <v>400</v>
      </c>
      <c r="H23" s="71">
        <v>400</v>
      </c>
      <c r="I23" s="71">
        <v>400</v>
      </c>
      <c r="J23" s="122"/>
      <c r="K23" s="71">
        <v>400</v>
      </c>
      <c r="L23" s="71">
        <v>400</v>
      </c>
      <c r="M23" s="71">
        <v>400</v>
      </c>
      <c r="N23" s="123">
        <f t="shared" si="4"/>
        <v>4000</v>
      </c>
      <c r="O23" s="71">
        <v>400</v>
      </c>
      <c r="P23" s="71">
        <v>400</v>
      </c>
      <c r="Q23" s="71">
        <v>400</v>
      </c>
      <c r="R23" s="71">
        <v>400</v>
      </c>
      <c r="S23" s="71">
        <v>400</v>
      </c>
      <c r="T23" s="71">
        <v>400</v>
      </c>
      <c r="U23" s="71">
        <v>400</v>
      </c>
      <c r="V23" s="71">
        <v>400</v>
      </c>
      <c r="W23" s="71">
        <v>400</v>
      </c>
      <c r="X23" s="71">
        <v>400</v>
      </c>
      <c r="Y23" s="71">
        <v>400</v>
      </c>
      <c r="Z23" s="71">
        <v>400</v>
      </c>
      <c r="AA23" s="124">
        <f t="shared" si="5"/>
        <v>4800</v>
      </c>
    </row>
    <row r="24" spans="1:27" ht="15.6" customHeight="1" x14ac:dyDescent="0.15">
      <c r="A24" s="2" t="s">
        <v>12</v>
      </c>
      <c r="B24" s="71">
        <v>140</v>
      </c>
      <c r="C24" s="71">
        <v>140</v>
      </c>
      <c r="D24" s="71">
        <v>140</v>
      </c>
      <c r="E24" s="71">
        <v>140</v>
      </c>
      <c r="F24" s="71">
        <v>140</v>
      </c>
      <c r="G24" s="71">
        <v>140</v>
      </c>
      <c r="H24" s="71">
        <v>140</v>
      </c>
      <c r="I24" s="71">
        <v>140</v>
      </c>
      <c r="J24" s="71">
        <v>140</v>
      </c>
      <c r="K24" s="71">
        <v>140</v>
      </c>
      <c r="L24" s="71">
        <v>140</v>
      </c>
      <c r="M24" s="71">
        <v>140</v>
      </c>
      <c r="N24" s="123">
        <f t="shared" si="4"/>
        <v>1680</v>
      </c>
      <c r="O24" s="71">
        <v>140</v>
      </c>
      <c r="P24" s="71">
        <v>140</v>
      </c>
      <c r="Q24" s="71">
        <v>140</v>
      </c>
      <c r="R24" s="71">
        <v>140</v>
      </c>
      <c r="S24" s="71">
        <v>140</v>
      </c>
      <c r="T24" s="71">
        <v>140</v>
      </c>
      <c r="U24" s="71">
        <v>140</v>
      </c>
      <c r="V24" s="71">
        <v>140</v>
      </c>
      <c r="W24" s="71">
        <v>140</v>
      </c>
      <c r="X24" s="71">
        <v>140</v>
      </c>
      <c r="Y24" s="71">
        <v>140</v>
      </c>
      <c r="Z24" s="71">
        <v>140</v>
      </c>
      <c r="AA24" s="124">
        <f t="shared" si="5"/>
        <v>1680</v>
      </c>
    </row>
    <row r="25" spans="1:27" ht="14.25" customHeight="1" x14ac:dyDescent="0.15">
      <c r="A25" s="2" t="s">
        <v>13</v>
      </c>
      <c r="B25" s="64"/>
      <c r="C25" s="64"/>
      <c r="D25" s="64"/>
      <c r="E25" s="64"/>
      <c r="F25" s="64"/>
      <c r="G25" s="122"/>
      <c r="H25" s="122"/>
      <c r="I25" s="122"/>
      <c r="J25" s="122">
        <v>2500</v>
      </c>
      <c r="K25" s="122"/>
      <c r="L25" s="122"/>
      <c r="M25" s="122"/>
      <c r="N25" s="123">
        <f>SUM(B25:M25)</f>
        <v>2500</v>
      </c>
      <c r="O25" s="117"/>
      <c r="P25" s="117"/>
      <c r="Q25" s="117"/>
      <c r="R25" s="117"/>
      <c r="S25" s="117"/>
      <c r="T25" s="117"/>
      <c r="U25" s="117"/>
      <c r="V25" s="117"/>
      <c r="W25" s="122">
        <v>2500</v>
      </c>
      <c r="X25" s="117"/>
      <c r="Y25" s="117"/>
      <c r="Z25" s="117"/>
      <c r="AA25" s="124">
        <f t="shared" si="5"/>
        <v>2500</v>
      </c>
    </row>
    <row r="26" spans="1:27" x14ac:dyDescent="0.15">
      <c r="A26" s="2" t="s">
        <v>14</v>
      </c>
      <c r="B26" s="64"/>
      <c r="C26" s="64"/>
      <c r="D26" s="64"/>
      <c r="E26" s="64"/>
      <c r="F26" s="64"/>
      <c r="G26" s="122"/>
      <c r="H26" s="122"/>
      <c r="I26" s="122"/>
      <c r="J26" s="122"/>
      <c r="K26" s="122"/>
      <c r="L26" s="122"/>
      <c r="M26" s="122"/>
      <c r="N26" s="123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</row>
    <row r="27" spans="1:27" ht="14.45" customHeight="1" x14ac:dyDescent="0.15">
      <c r="A27" s="2" t="s">
        <v>15</v>
      </c>
      <c r="B27" s="64"/>
      <c r="C27" s="64"/>
      <c r="D27" s="64"/>
      <c r="E27" s="64"/>
      <c r="F27" s="64"/>
      <c r="G27" s="122"/>
      <c r="H27" s="122"/>
      <c r="I27" s="122"/>
      <c r="J27" s="122"/>
      <c r="K27" s="122"/>
      <c r="L27" s="122"/>
      <c r="M27" s="122"/>
      <c r="N27" s="123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</row>
    <row r="28" spans="1:27" ht="18.600000000000001" customHeight="1" x14ac:dyDescent="0.15">
      <c r="A28" s="2" t="s">
        <v>16</v>
      </c>
      <c r="B28" s="64"/>
      <c r="C28" s="64"/>
      <c r="D28" s="64"/>
      <c r="E28" s="71">
        <v>250</v>
      </c>
      <c r="F28" s="64"/>
      <c r="G28" s="71">
        <v>250</v>
      </c>
      <c r="H28" s="122"/>
      <c r="I28" s="71">
        <v>250</v>
      </c>
      <c r="J28" s="122"/>
      <c r="K28" s="71">
        <v>250</v>
      </c>
      <c r="L28" s="122"/>
      <c r="M28" s="71">
        <v>250</v>
      </c>
      <c r="N28" s="123">
        <f t="shared" si="4"/>
        <v>1250</v>
      </c>
      <c r="O28" s="71">
        <v>250</v>
      </c>
      <c r="P28" s="71">
        <v>250</v>
      </c>
      <c r="Q28" s="71">
        <v>250</v>
      </c>
      <c r="R28" s="71">
        <v>250</v>
      </c>
      <c r="S28" s="71">
        <v>250</v>
      </c>
      <c r="T28" s="71">
        <v>250</v>
      </c>
      <c r="U28" s="71">
        <v>250</v>
      </c>
      <c r="V28" s="71">
        <v>250</v>
      </c>
      <c r="W28" s="71">
        <v>250</v>
      </c>
      <c r="X28" s="71">
        <v>250</v>
      </c>
      <c r="Y28" s="71">
        <v>250</v>
      </c>
      <c r="Z28" s="71">
        <v>250</v>
      </c>
      <c r="AA28" s="124">
        <f>SUM(O28:Z28)</f>
        <v>3000</v>
      </c>
    </row>
    <row r="29" spans="1:27" ht="14.25" customHeight="1" x14ac:dyDescent="0.15">
      <c r="A29" s="45" t="s">
        <v>45</v>
      </c>
      <c r="B29" s="125">
        <f t="shared" ref="B29:I29" si="6">SUM(B11:B28)</f>
        <v>10015</v>
      </c>
      <c r="C29" s="125">
        <f t="shared" si="6"/>
        <v>10315</v>
      </c>
      <c r="D29" s="125">
        <f t="shared" si="6"/>
        <v>10015</v>
      </c>
      <c r="E29" s="125">
        <f t="shared" si="6"/>
        <v>13265</v>
      </c>
      <c r="F29" s="125">
        <f t="shared" si="6"/>
        <v>11665</v>
      </c>
      <c r="G29" s="125">
        <f t="shared" si="6"/>
        <v>12015</v>
      </c>
      <c r="H29" s="125">
        <f t="shared" si="6"/>
        <v>11765</v>
      </c>
      <c r="I29" s="125">
        <f t="shared" si="6"/>
        <v>12315</v>
      </c>
      <c r="J29" s="126">
        <f>SUM(J12:J25)</f>
        <v>12115</v>
      </c>
      <c r="K29" s="125">
        <f>SUM(K11:K28)</f>
        <v>10265</v>
      </c>
      <c r="L29" s="125">
        <f>SUM(L11:L28)</f>
        <v>10315</v>
      </c>
      <c r="M29" s="125">
        <f>SUM(M11:M28)</f>
        <v>14265</v>
      </c>
      <c r="N29" s="125">
        <f>SUM(B29:M29)</f>
        <v>138330</v>
      </c>
      <c r="O29" s="127">
        <f>SUM(O11:O28)</f>
        <v>10265</v>
      </c>
      <c r="P29" s="127">
        <f>SUM(P11:P28)</f>
        <v>10565</v>
      </c>
      <c r="Q29" s="128">
        <f>SUM(Q12:Q28)</f>
        <v>10265</v>
      </c>
      <c r="R29" s="127">
        <f t="shared" ref="R29:Z29" si="7">SUM(R11:R28)</f>
        <v>13265</v>
      </c>
      <c r="S29" s="127">
        <f t="shared" si="7"/>
        <v>10565</v>
      </c>
      <c r="T29" s="127">
        <f t="shared" si="7"/>
        <v>10265</v>
      </c>
      <c r="U29" s="127">
        <f t="shared" si="7"/>
        <v>10265</v>
      </c>
      <c r="V29" s="127">
        <f t="shared" si="7"/>
        <v>10565</v>
      </c>
      <c r="W29" s="127">
        <f t="shared" si="7"/>
        <v>12765</v>
      </c>
      <c r="X29" s="127">
        <f t="shared" si="7"/>
        <v>10265</v>
      </c>
      <c r="Y29" s="127">
        <f t="shared" si="7"/>
        <v>10565</v>
      </c>
      <c r="Z29" s="127">
        <f t="shared" si="7"/>
        <v>14265</v>
      </c>
      <c r="AA29" s="127">
        <f>SUM(O29:Z29)</f>
        <v>133880</v>
      </c>
    </row>
    <row r="30" spans="1:27" ht="14.25" customHeight="1" x14ac:dyDescent="0.15">
      <c r="A30" s="134" t="s">
        <v>53</v>
      </c>
      <c r="B30" s="121">
        <v>6000</v>
      </c>
      <c r="C30" s="121">
        <v>77905</v>
      </c>
      <c r="D30" s="121">
        <v>121948</v>
      </c>
      <c r="E30" s="121">
        <v>196172</v>
      </c>
      <c r="F30" s="121">
        <v>223630</v>
      </c>
      <c r="G30" s="63">
        <v>255238</v>
      </c>
      <c r="H30" s="63">
        <v>294128</v>
      </c>
      <c r="I30" s="63">
        <v>338546</v>
      </c>
      <c r="J30" s="63">
        <v>386702</v>
      </c>
      <c r="K30" s="63">
        <v>443121</v>
      </c>
      <c r="L30" s="63">
        <v>487518</v>
      </c>
      <c r="M30" s="63">
        <v>534653</v>
      </c>
      <c r="N30" s="64"/>
      <c r="O30" s="108">
        <v>578681</v>
      </c>
      <c r="P30" s="53">
        <v>661790</v>
      </c>
      <c r="Q30" s="53">
        <v>717261</v>
      </c>
      <c r="R30" s="117">
        <v>803141</v>
      </c>
      <c r="S30" s="117">
        <v>842739</v>
      </c>
      <c r="T30" s="117">
        <v>887829</v>
      </c>
      <c r="U30" s="117">
        <v>941121</v>
      </c>
      <c r="V30" s="117">
        <v>1002978</v>
      </c>
      <c r="W30" s="117">
        <v>1066173</v>
      </c>
      <c r="X30" s="117">
        <v>1123331</v>
      </c>
      <c r="Y30" s="117">
        <v>1181577</v>
      </c>
      <c r="Z30" s="117">
        <v>1242344</v>
      </c>
      <c r="AA30" s="117"/>
    </row>
    <row r="31" spans="1:27" ht="12.2" customHeight="1" x14ac:dyDescent="0.15">
      <c r="A31" s="135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</row>
    <row r="32" spans="1:27" ht="14.1" customHeight="1" x14ac:dyDescent="0.15">
      <c r="A32" s="15" t="s">
        <v>18</v>
      </c>
      <c r="B32" s="63">
        <v>71905</v>
      </c>
      <c r="C32" s="129">
        <v>44043</v>
      </c>
      <c r="D32" s="129">
        <v>74224</v>
      </c>
      <c r="E32" s="129">
        <v>27458</v>
      </c>
      <c r="F32" s="129">
        <v>31608</v>
      </c>
      <c r="G32" s="63">
        <v>38890</v>
      </c>
      <c r="H32" s="63">
        <v>44418</v>
      </c>
      <c r="I32" s="63">
        <v>48156</v>
      </c>
      <c r="J32" s="63">
        <v>56419</v>
      </c>
      <c r="K32" s="63">
        <v>44397</v>
      </c>
      <c r="L32" s="63">
        <v>47135</v>
      </c>
      <c r="M32" s="63">
        <v>44028</v>
      </c>
      <c r="N32" s="64"/>
      <c r="O32" s="53">
        <f t="shared" ref="O32:Z32" si="8">O9-O29</f>
        <v>83108.62</v>
      </c>
      <c r="P32" s="53">
        <f t="shared" si="8"/>
        <v>55470.792400000006</v>
      </c>
      <c r="Q32" s="53">
        <f t="shared" si="8"/>
        <v>85880.215848000007</v>
      </c>
      <c r="R32" s="53">
        <f t="shared" si="8"/>
        <v>39597.824316960003</v>
      </c>
      <c r="S32" s="53">
        <f t="shared" si="8"/>
        <v>45089.7764863392</v>
      </c>
      <c r="T32" s="53">
        <f t="shared" si="8"/>
        <v>53291.575529726782</v>
      </c>
      <c r="U32" s="53">
        <f t="shared" si="8"/>
        <v>61857.411510594538</v>
      </c>
      <c r="V32" s="53">
        <f t="shared" si="8"/>
        <v>63194.568230211895</v>
      </c>
      <c r="W32" s="53">
        <f t="shared" si="8"/>
        <v>69358.451364604232</v>
      </c>
      <c r="X32" s="53">
        <f t="shared" si="8"/>
        <v>58245.629027292089</v>
      </c>
      <c r="Y32" s="53">
        <f t="shared" si="8"/>
        <v>60766.532580545841</v>
      </c>
      <c r="Z32" s="53">
        <f t="shared" si="8"/>
        <v>58181.870651610923</v>
      </c>
      <c r="AA32" s="117"/>
    </row>
    <row r="33" spans="1:27" x14ac:dyDescent="0.15">
      <c r="B33" s="122"/>
      <c r="C33" s="122"/>
      <c r="D33" s="122"/>
      <c r="E33" s="122"/>
      <c r="F33" s="122"/>
      <c r="G33" s="64"/>
      <c r="H33" s="64"/>
      <c r="I33" s="64"/>
      <c r="J33" s="64"/>
      <c r="K33" s="64"/>
      <c r="L33" s="64"/>
      <c r="M33" s="64"/>
      <c r="N33" s="64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</row>
    <row r="34" spans="1:27" x14ac:dyDescent="0.15">
      <c r="A34" s="20" t="s">
        <v>54</v>
      </c>
      <c r="B34" s="130">
        <v>77905</v>
      </c>
      <c r="C34" s="130">
        <v>121948</v>
      </c>
      <c r="D34" s="130">
        <v>196172</v>
      </c>
      <c r="E34" s="130">
        <v>223630</v>
      </c>
      <c r="F34" s="130">
        <v>255238</v>
      </c>
      <c r="G34" s="74">
        <v>294128</v>
      </c>
      <c r="H34" s="74">
        <v>338546</v>
      </c>
      <c r="I34" s="74">
        <v>386702</v>
      </c>
      <c r="J34" s="74">
        <v>443121</v>
      </c>
      <c r="K34" s="74">
        <v>487518</v>
      </c>
      <c r="L34" s="74">
        <v>534653</v>
      </c>
      <c r="M34" s="74">
        <v>578681</v>
      </c>
      <c r="N34" s="79">
        <f>SUM(B34:M34)</f>
        <v>3938242</v>
      </c>
      <c r="O34" s="131">
        <f t="shared" ref="O34:Z34" si="9">O30+O32</f>
        <v>661789.62</v>
      </c>
      <c r="P34" s="131">
        <f t="shared" si="9"/>
        <v>717260.79240000003</v>
      </c>
      <c r="Q34" s="131">
        <f t="shared" si="9"/>
        <v>803141.21584800002</v>
      </c>
      <c r="R34" s="131">
        <f t="shared" si="9"/>
        <v>842738.82431696006</v>
      </c>
      <c r="S34" s="131">
        <f t="shared" si="9"/>
        <v>887828.77648633916</v>
      </c>
      <c r="T34" s="131">
        <f t="shared" si="9"/>
        <v>941120.5755297268</v>
      </c>
      <c r="U34" s="131">
        <f t="shared" si="9"/>
        <v>1002978.4115105945</v>
      </c>
      <c r="V34" s="131">
        <f t="shared" si="9"/>
        <v>1066172.568230212</v>
      </c>
      <c r="W34" s="131">
        <f t="shared" si="9"/>
        <v>1135531.4513646043</v>
      </c>
      <c r="X34" s="131">
        <f t="shared" si="9"/>
        <v>1181576.6290272921</v>
      </c>
      <c r="Y34" s="131">
        <f t="shared" si="9"/>
        <v>1242343.5325805459</v>
      </c>
      <c r="Z34" s="131">
        <f t="shared" si="9"/>
        <v>1300525.8706516109</v>
      </c>
      <c r="AA34" s="131">
        <f>SUM(O34:Z34)</f>
        <v>11783008.267945884</v>
      </c>
    </row>
    <row r="39" spans="1:27" ht="15.95" customHeight="1" x14ac:dyDescent="0.15"/>
  </sheetData>
  <mergeCells count="7">
    <mergeCell ref="A1:AA1"/>
    <mergeCell ref="O2:AA2"/>
    <mergeCell ref="B2:N2"/>
    <mergeCell ref="A30:A31"/>
    <mergeCell ref="B10:F10"/>
    <mergeCell ref="A3:A4"/>
    <mergeCell ref="B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56"/>
  <sheetViews>
    <sheetView topLeftCell="A55" workbookViewId="0">
      <selection activeCell="A7" sqref="A7:B8"/>
    </sheetView>
  </sheetViews>
  <sheetFormatPr defaultColWidth="8.84765625" defaultRowHeight="14.25" x14ac:dyDescent="0.15"/>
  <cols>
    <col min="1" max="1" width="35.09765625" style="12" customWidth="1"/>
    <col min="2" max="3" width="14.09765625" style="12" customWidth="1"/>
    <col min="4" max="4" width="13.94921875" style="12" customWidth="1"/>
    <col min="5" max="6" width="14.09765625" style="12" customWidth="1"/>
    <col min="7" max="7" width="8.84765625" style="12"/>
    <col min="8" max="8" width="9.59765625" style="12" customWidth="1"/>
    <col min="9" max="9" width="8.84765625" style="12"/>
    <col min="10" max="10" width="9.8984375" style="12" customWidth="1"/>
    <col min="11" max="11" width="8.84765625" style="12"/>
    <col min="12" max="12" width="8.99609375" style="12" customWidth="1"/>
    <col min="13" max="14" width="8.84765625" style="12"/>
    <col min="15" max="15" width="10.49609375" style="12" bestFit="1" customWidth="1"/>
    <col min="16" max="21" width="8.84765625" style="12"/>
    <col min="22" max="27" width="10.49609375" style="12" bestFit="1" customWidth="1"/>
    <col min="28" max="28" width="11.69921875" style="12" bestFit="1" customWidth="1"/>
    <col min="29" max="16384" width="8.84765625" style="12"/>
  </cols>
  <sheetData>
    <row r="1" spans="1:28" ht="14.25" customHeight="1" x14ac:dyDescent="0.15">
      <c r="A1" s="144" t="s">
        <v>50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1:28" ht="12.2" customHeight="1" x14ac:dyDescent="0.15">
      <c r="A2" s="146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</row>
    <row r="3" spans="1:28" ht="12.2" customHeight="1" x14ac:dyDescent="0.15">
      <c r="A3" s="34"/>
      <c r="B3" s="10"/>
      <c r="C3" s="10"/>
      <c r="D3" s="10"/>
      <c r="E3" s="10"/>
      <c r="F3" s="10"/>
      <c r="H3" s="82"/>
      <c r="I3" s="82"/>
      <c r="J3" s="82"/>
      <c r="K3" s="82"/>
      <c r="L3" s="82"/>
      <c r="M3" s="82"/>
      <c r="N3" s="82"/>
      <c r="O3" s="82"/>
    </row>
    <row r="4" spans="1:28" ht="14.25" customHeight="1" x14ac:dyDescent="0.15">
      <c r="A4" s="35" t="s">
        <v>19</v>
      </c>
      <c r="B4" s="16">
        <v>77905</v>
      </c>
      <c r="C4" s="32">
        <v>121948</v>
      </c>
      <c r="D4" s="33">
        <v>196172</v>
      </c>
      <c r="E4" s="11">
        <v>223630</v>
      </c>
      <c r="F4" s="36">
        <v>255238</v>
      </c>
      <c r="H4" s="82"/>
      <c r="I4" s="82"/>
      <c r="J4" s="82"/>
      <c r="K4" s="82"/>
      <c r="L4" s="82"/>
      <c r="M4" s="82"/>
      <c r="N4" s="82"/>
      <c r="O4" s="82"/>
    </row>
    <row r="5" spans="1:28" x14ac:dyDescent="0.15">
      <c r="H5" s="82"/>
      <c r="I5" s="82"/>
      <c r="J5" s="82"/>
      <c r="K5" s="82"/>
      <c r="L5" s="82"/>
      <c r="M5" s="82"/>
      <c r="N5" s="82"/>
      <c r="O5" s="82"/>
    </row>
    <row r="6" spans="1:28" ht="15.6" customHeight="1" x14ac:dyDescent="0.15">
      <c r="A6" s="12" t="s">
        <v>52</v>
      </c>
      <c r="C6" s="147">
        <v>2022</v>
      </c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8"/>
      <c r="P6" s="142">
        <v>2023</v>
      </c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</row>
    <row r="7" spans="1:28" ht="17.45" customHeight="1" x14ac:dyDescent="0.15">
      <c r="C7" s="58"/>
      <c r="D7" s="58"/>
      <c r="E7" s="58"/>
      <c r="F7" s="58"/>
      <c r="G7" s="58"/>
      <c r="H7" s="58"/>
      <c r="I7" s="58"/>
      <c r="J7" s="58" t="s">
        <v>41</v>
      </c>
      <c r="K7" s="58" t="s">
        <v>29</v>
      </c>
      <c r="L7" s="58" t="s">
        <v>30</v>
      </c>
      <c r="M7" s="58" t="s">
        <v>31</v>
      </c>
      <c r="N7" s="58" t="s">
        <v>32</v>
      </c>
      <c r="O7" s="86" t="s">
        <v>35</v>
      </c>
      <c r="P7" s="110" t="s">
        <v>22</v>
      </c>
      <c r="Q7" s="110" t="s">
        <v>36</v>
      </c>
      <c r="R7" s="110" t="s">
        <v>37</v>
      </c>
      <c r="S7" s="110" t="s">
        <v>38</v>
      </c>
      <c r="T7" s="110" t="s">
        <v>26</v>
      </c>
      <c r="U7" s="110" t="s">
        <v>39</v>
      </c>
      <c r="V7" s="110" t="s">
        <v>40</v>
      </c>
      <c r="W7" s="110" t="s">
        <v>41</v>
      </c>
      <c r="X7" s="110" t="s">
        <v>51</v>
      </c>
      <c r="Y7" s="110" t="s">
        <v>30</v>
      </c>
      <c r="Z7" s="110" t="s">
        <v>31</v>
      </c>
      <c r="AA7" s="110" t="s">
        <v>32</v>
      </c>
      <c r="AB7" s="110" t="s">
        <v>35</v>
      </c>
    </row>
    <row r="8" spans="1:28" x14ac:dyDescent="0.15">
      <c r="C8" s="58"/>
      <c r="D8" s="58"/>
      <c r="E8" s="58"/>
      <c r="F8" s="58"/>
      <c r="G8" s="58"/>
      <c r="H8" s="58"/>
      <c r="I8" s="58"/>
      <c r="J8" s="58"/>
      <c r="K8" s="58"/>
      <c r="L8" s="58"/>
      <c r="M8" s="58" t="s">
        <v>27</v>
      </c>
      <c r="N8" s="58"/>
      <c r="O8" s="58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</row>
    <row r="9" spans="1:28" x14ac:dyDescent="0.15"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55"/>
    </row>
    <row r="10" spans="1:28" x14ac:dyDescent="0.15"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</row>
    <row r="11" spans="1:28" x14ac:dyDescent="0.15"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spans="1:28" ht="17.45" customHeight="1" x14ac:dyDescent="0.15">
      <c r="A12" s="7" t="s">
        <v>48</v>
      </c>
      <c r="B12" s="14"/>
      <c r="C12" s="82"/>
      <c r="D12" s="82"/>
      <c r="E12" s="82"/>
      <c r="F12" s="82"/>
      <c r="G12" s="82"/>
      <c r="H12" s="53">
        <v>39000</v>
      </c>
      <c r="I12" s="53">
        <v>46500</v>
      </c>
      <c r="J12" s="53">
        <v>46900</v>
      </c>
      <c r="K12" s="53">
        <v>54000</v>
      </c>
      <c r="L12" s="53">
        <v>39000</v>
      </c>
      <c r="M12" s="53">
        <v>40900</v>
      </c>
      <c r="N12" s="53">
        <v>40800</v>
      </c>
      <c r="O12" s="58">
        <f>SUM(C12:N12)</f>
        <v>307100</v>
      </c>
      <c r="P12" s="105"/>
      <c r="Q12" s="105"/>
      <c r="R12" s="105"/>
      <c r="S12" s="105"/>
      <c r="T12" s="105"/>
      <c r="U12" s="104">
        <v>39000</v>
      </c>
      <c r="V12" s="104">
        <v>46500</v>
      </c>
      <c r="W12" s="104">
        <v>46900</v>
      </c>
      <c r="X12" s="104">
        <v>54000</v>
      </c>
      <c r="Y12" s="104">
        <v>39000</v>
      </c>
      <c r="Z12" s="104">
        <v>40900</v>
      </c>
      <c r="AA12" s="104">
        <v>40800</v>
      </c>
      <c r="AB12" s="12">
        <f>SUM(P12:AA12)</f>
        <v>307100</v>
      </c>
    </row>
    <row r="13" spans="1:28" ht="17.45" customHeight="1" x14ac:dyDescent="0.15">
      <c r="A13" s="14" t="s">
        <v>20</v>
      </c>
      <c r="B13" s="14"/>
      <c r="C13" s="82"/>
      <c r="D13" s="82"/>
      <c r="E13" s="82"/>
      <c r="F13" s="82"/>
      <c r="G13" s="82"/>
      <c r="H13" s="58"/>
      <c r="I13" s="58"/>
      <c r="J13" s="58"/>
      <c r="K13" s="58"/>
      <c r="L13" s="58"/>
      <c r="M13" s="58"/>
      <c r="N13" s="58"/>
      <c r="O13" s="58">
        <f>SUM(C13:N13)</f>
        <v>0</v>
      </c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2">
        <f t="shared" ref="AB13:AB14" si="0">SUM(P13:AA13)</f>
        <v>0</v>
      </c>
    </row>
    <row r="14" spans="1:28" x14ac:dyDescent="0.15">
      <c r="A14" s="14" t="s">
        <v>21</v>
      </c>
      <c r="B14" s="14"/>
      <c r="C14" s="82">
        <v>120</v>
      </c>
      <c r="D14" s="82"/>
      <c r="E14" s="82"/>
      <c r="F14" s="82"/>
      <c r="G14" s="82"/>
      <c r="H14" s="55">
        <v>5105</v>
      </c>
      <c r="I14" s="55">
        <v>2883</v>
      </c>
      <c r="J14" s="55">
        <v>6771</v>
      </c>
      <c r="K14" s="55">
        <v>7734</v>
      </c>
      <c r="L14" s="55">
        <v>8862</v>
      </c>
      <c r="M14" s="55">
        <v>9750</v>
      </c>
      <c r="N14" s="55">
        <v>10693</v>
      </c>
      <c r="O14" s="53">
        <f>C14+D14+E14+F14+G14+H14+I14+J14+K14+L14+M14+N14</f>
        <v>51918</v>
      </c>
      <c r="P14" s="19">
        <f>N51*0.02</f>
        <v>11573.62</v>
      </c>
      <c r="Q14" s="19">
        <f>P51*0.02</f>
        <v>11805.0924</v>
      </c>
      <c r="R14" s="19">
        <f>Q51*0.02</f>
        <v>13471.901848</v>
      </c>
      <c r="S14" s="19">
        <f>R51*0.02</f>
        <v>14614.65803696</v>
      </c>
      <c r="T14" s="19">
        <f>S51*0.02</f>
        <v>16295.113160739202</v>
      </c>
      <c r="U14" s="19">
        <f t="shared" ref="U14" si="1">T51*0.02</f>
        <v>17180.682263214785</v>
      </c>
      <c r="V14" s="19">
        <f t="shared" ref="V14:AA14" si="2">U51*0.02</f>
        <v>18880.193645264299</v>
      </c>
      <c r="W14" s="19">
        <f t="shared" si="2"/>
        <v>20130.023872905287</v>
      </c>
      <c r="X14" s="19">
        <f t="shared" si="2"/>
        <v>21400.16047745811</v>
      </c>
      <c r="Y14" s="19">
        <f t="shared" si="2"/>
        <v>22781.463209549162</v>
      </c>
      <c r="Z14" s="19">
        <f t="shared" si="2"/>
        <v>23702.249264190985</v>
      </c>
      <c r="AA14" s="19">
        <f t="shared" si="2"/>
        <v>24923.584985283818</v>
      </c>
      <c r="AB14" s="12">
        <f t="shared" si="0"/>
        <v>216758.74316356567</v>
      </c>
    </row>
    <row r="15" spans="1:28" x14ac:dyDescent="0.15">
      <c r="A15" s="14"/>
      <c r="B15" s="14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</row>
    <row r="16" spans="1:28" x14ac:dyDescent="0.15">
      <c r="A16" s="14"/>
      <c r="B16" s="14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</row>
    <row r="17" spans="1:28" x14ac:dyDescent="0.15">
      <c r="A17" s="14"/>
      <c r="B17" s="14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</row>
    <row r="18" spans="1:28" x14ac:dyDescent="0.15">
      <c r="A18" s="14"/>
      <c r="B18" s="14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</row>
    <row r="19" spans="1:28" x14ac:dyDescent="0.15">
      <c r="C19" s="102">
        <f>SUM(C12:C14)</f>
        <v>120</v>
      </c>
      <c r="D19" s="102">
        <f t="shared" ref="D19:G19" si="3">SUM(D12:D14)</f>
        <v>0</v>
      </c>
      <c r="E19" s="102">
        <f t="shared" si="3"/>
        <v>0</v>
      </c>
      <c r="F19" s="102">
        <f t="shared" si="3"/>
        <v>0</v>
      </c>
      <c r="G19" s="102">
        <f t="shared" si="3"/>
        <v>0</v>
      </c>
      <c r="H19" s="100">
        <f>SUM(H12:H14)</f>
        <v>44105</v>
      </c>
      <c r="I19" s="100">
        <f t="shared" ref="I19:N19" si="4">SUM(I12:I14)</f>
        <v>49383</v>
      </c>
      <c r="J19" s="100">
        <f t="shared" si="4"/>
        <v>53671</v>
      </c>
      <c r="K19" s="100">
        <f t="shared" si="4"/>
        <v>61734</v>
      </c>
      <c r="L19" s="100">
        <f t="shared" si="4"/>
        <v>47862</v>
      </c>
      <c r="M19" s="100">
        <f t="shared" si="4"/>
        <v>50650</v>
      </c>
      <c r="N19" s="100">
        <f t="shared" si="4"/>
        <v>51493</v>
      </c>
      <c r="O19" s="100">
        <f t="shared" ref="O19:AA19" si="5">SUM(O12:O14)</f>
        <v>359018</v>
      </c>
      <c r="P19" s="111">
        <f t="shared" si="5"/>
        <v>11573.62</v>
      </c>
      <c r="Q19" s="111">
        <f t="shared" si="5"/>
        <v>11805.0924</v>
      </c>
      <c r="R19" s="111">
        <f t="shared" si="5"/>
        <v>13471.901848</v>
      </c>
      <c r="S19" s="111">
        <f t="shared" si="5"/>
        <v>14614.65803696</v>
      </c>
      <c r="T19" s="111">
        <f t="shared" si="5"/>
        <v>16295.113160739202</v>
      </c>
      <c r="U19" s="111">
        <f t="shared" si="5"/>
        <v>56180.682263214781</v>
      </c>
      <c r="V19" s="111">
        <f t="shared" si="5"/>
        <v>65380.193645264299</v>
      </c>
      <c r="W19" s="111">
        <f t="shared" si="5"/>
        <v>67030.023872905294</v>
      </c>
      <c r="X19" s="111">
        <f t="shared" si="5"/>
        <v>75400.160477458106</v>
      </c>
      <c r="Y19" s="111">
        <f t="shared" si="5"/>
        <v>61781.463209549162</v>
      </c>
      <c r="Z19" s="111">
        <f t="shared" si="5"/>
        <v>64602.249264190985</v>
      </c>
      <c r="AA19" s="111">
        <f t="shared" si="5"/>
        <v>65723.584985283815</v>
      </c>
      <c r="AB19" s="111">
        <f>SUM(P19:AA19)</f>
        <v>523858.74316356564</v>
      </c>
    </row>
    <row r="20" spans="1:28" x14ac:dyDescent="0.15"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</row>
    <row r="21" spans="1:28" x14ac:dyDescent="0.15"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</row>
    <row r="22" spans="1:28" x14ac:dyDescent="0.15"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</row>
    <row r="23" spans="1:28" x14ac:dyDescent="0.15"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</row>
    <row r="24" spans="1:28" ht="17.45" customHeight="1" x14ac:dyDescent="0.15">
      <c r="A24" s="7" t="s">
        <v>17</v>
      </c>
      <c r="B24" s="8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S24" s="12">
        <v>3000</v>
      </c>
      <c r="AB24" s="19">
        <v>3000</v>
      </c>
    </row>
    <row r="25" spans="1:28" ht="18.600000000000001" customHeight="1" x14ac:dyDescent="0.15">
      <c r="A25" s="8" t="s">
        <v>0</v>
      </c>
      <c r="B25" s="8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>
        <f>SUM(C25:N25)</f>
        <v>0</v>
      </c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19">
        <f>SUM(P25:AA25)</f>
        <v>0</v>
      </c>
    </row>
    <row r="26" spans="1:28" ht="17.45" customHeight="1" x14ac:dyDescent="0.15">
      <c r="A26" s="8" t="s">
        <v>1</v>
      </c>
      <c r="B26" s="8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>
        <f t="shared" ref="O26:O41" si="6">SUM(C26:N26)</f>
        <v>0</v>
      </c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19">
        <f t="shared" ref="AB26:AB38" si="7">SUM(P26:AA26)</f>
        <v>0</v>
      </c>
    </row>
    <row r="27" spans="1:28" x14ac:dyDescent="0.15">
      <c r="A27" s="8" t="s">
        <v>2</v>
      </c>
      <c r="B27" s="8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>
        <f t="shared" si="6"/>
        <v>0</v>
      </c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19">
        <f t="shared" si="7"/>
        <v>0</v>
      </c>
    </row>
    <row r="28" spans="1:28" x14ac:dyDescent="0.15">
      <c r="A28" s="8" t="s">
        <v>3</v>
      </c>
      <c r="B28" s="8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>
        <f t="shared" si="6"/>
        <v>0</v>
      </c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19">
        <f t="shared" si="7"/>
        <v>0</v>
      </c>
    </row>
    <row r="29" spans="1:28" x14ac:dyDescent="0.15">
      <c r="A29" s="8" t="s">
        <v>4</v>
      </c>
      <c r="B29" s="8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>
        <f t="shared" si="6"/>
        <v>0</v>
      </c>
      <c r="Q29" s="50"/>
      <c r="T29" s="50"/>
      <c r="W29" s="50"/>
      <c r="Z29" s="50"/>
      <c r="AB29" s="19">
        <f t="shared" si="7"/>
        <v>0</v>
      </c>
    </row>
    <row r="30" spans="1:28" ht="16.5" customHeight="1" x14ac:dyDescent="0.15">
      <c r="A30" s="8" t="s">
        <v>5</v>
      </c>
      <c r="B30" s="8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>
        <f t="shared" si="6"/>
        <v>0</v>
      </c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19">
        <f t="shared" si="7"/>
        <v>0</v>
      </c>
    </row>
    <row r="31" spans="1:28" ht="16.5" customHeight="1" x14ac:dyDescent="0.15">
      <c r="A31" s="8" t="s">
        <v>6</v>
      </c>
      <c r="B31" s="8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>
        <f t="shared" si="6"/>
        <v>0</v>
      </c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19">
        <f t="shared" si="7"/>
        <v>0</v>
      </c>
    </row>
    <row r="32" spans="1:28" x14ac:dyDescent="0.15">
      <c r="A32" s="8" t="s">
        <v>7</v>
      </c>
      <c r="B32" s="8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6"/>
        <v>0</v>
      </c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19">
        <f t="shared" si="7"/>
        <v>0</v>
      </c>
    </row>
    <row r="33" spans="1:28" x14ac:dyDescent="0.15">
      <c r="A33" s="8" t="s">
        <v>8</v>
      </c>
      <c r="B33" s="8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>
        <v>4000</v>
      </c>
      <c r="O33" s="50">
        <f t="shared" si="6"/>
        <v>4000</v>
      </c>
      <c r="AA33" s="50">
        <v>4000</v>
      </c>
      <c r="AB33" s="19">
        <f t="shared" si="7"/>
        <v>4000</v>
      </c>
    </row>
    <row r="34" spans="1:28" ht="15.6" customHeight="1" x14ac:dyDescent="0.15">
      <c r="A34" s="8" t="s">
        <v>9</v>
      </c>
      <c r="B34" s="8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>
        <f t="shared" si="6"/>
        <v>0</v>
      </c>
      <c r="AB34" s="19"/>
    </row>
    <row r="35" spans="1:28" x14ac:dyDescent="0.15">
      <c r="A35" s="8" t="s">
        <v>10</v>
      </c>
      <c r="B35" s="8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>
        <f t="shared" si="6"/>
        <v>0</v>
      </c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19">
        <f t="shared" si="7"/>
        <v>0</v>
      </c>
    </row>
    <row r="36" spans="1:28" ht="15" customHeight="1" x14ac:dyDescent="0.15">
      <c r="A36" s="8" t="s">
        <v>11</v>
      </c>
      <c r="B36" s="8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>
        <f t="shared" si="6"/>
        <v>0</v>
      </c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19">
        <f t="shared" si="7"/>
        <v>0</v>
      </c>
    </row>
    <row r="37" spans="1:28" ht="15.6" customHeight="1" x14ac:dyDescent="0.15">
      <c r="A37" s="8" t="s">
        <v>12</v>
      </c>
      <c r="B37" s="8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>
        <f t="shared" si="6"/>
        <v>0</v>
      </c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19">
        <f t="shared" si="7"/>
        <v>0</v>
      </c>
    </row>
    <row r="38" spans="1:28" x14ac:dyDescent="0.15">
      <c r="A38" s="8" t="s">
        <v>13</v>
      </c>
      <c r="B38" s="8"/>
      <c r="C38" s="50"/>
      <c r="D38" s="50"/>
      <c r="E38" s="50"/>
      <c r="F38" s="50"/>
      <c r="G38" s="50"/>
      <c r="H38" s="50"/>
      <c r="I38" s="50"/>
      <c r="J38" s="50"/>
      <c r="K38" s="50">
        <v>2500</v>
      </c>
      <c r="L38" s="50"/>
      <c r="M38" s="50"/>
      <c r="N38" s="50"/>
      <c r="O38" s="50">
        <f>SUM(C38:N38)</f>
        <v>2500</v>
      </c>
      <c r="X38" s="50">
        <v>2500</v>
      </c>
      <c r="AB38" s="19">
        <f t="shared" si="7"/>
        <v>2500</v>
      </c>
    </row>
    <row r="39" spans="1:28" x14ac:dyDescent="0.15">
      <c r="A39" s="8" t="s">
        <v>14</v>
      </c>
      <c r="B39" s="8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AB39" s="19"/>
    </row>
    <row r="40" spans="1:28" ht="14.45" customHeight="1" x14ac:dyDescent="0.15">
      <c r="A40" s="8" t="s">
        <v>15</v>
      </c>
      <c r="B40" s="8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AB40" s="19"/>
    </row>
    <row r="41" spans="1:28" ht="18.600000000000001" customHeight="1" x14ac:dyDescent="0.15">
      <c r="A41" s="8" t="s">
        <v>16</v>
      </c>
      <c r="B41" s="8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>
        <f t="shared" si="6"/>
        <v>0</v>
      </c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19">
        <f>SUM(P41:AA41)</f>
        <v>0</v>
      </c>
    </row>
    <row r="42" spans="1:28" x14ac:dyDescent="0.15">
      <c r="A42" s="8"/>
      <c r="B42" s="8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AB42" s="19"/>
    </row>
    <row r="43" spans="1:28" x14ac:dyDescent="0.15">
      <c r="A43" s="8"/>
      <c r="B43" s="8"/>
      <c r="C43" s="103">
        <f>SUM(C24:C41)</f>
        <v>0</v>
      </c>
      <c r="D43" s="103">
        <f t="shared" ref="D43:N43" si="8">SUM(D24:D41)</f>
        <v>0</v>
      </c>
      <c r="E43" s="103">
        <f t="shared" si="8"/>
        <v>0</v>
      </c>
      <c r="F43" s="103">
        <f t="shared" si="8"/>
        <v>0</v>
      </c>
      <c r="G43" s="103">
        <f t="shared" si="8"/>
        <v>0</v>
      </c>
      <c r="H43" s="103">
        <f t="shared" si="8"/>
        <v>0</v>
      </c>
      <c r="I43" s="103">
        <f t="shared" si="8"/>
        <v>0</v>
      </c>
      <c r="J43" s="103">
        <f t="shared" si="8"/>
        <v>0</v>
      </c>
      <c r="K43" s="103">
        <f>SUM(K25:K38)</f>
        <v>2500</v>
      </c>
      <c r="L43" s="103">
        <f t="shared" si="8"/>
        <v>0</v>
      </c>
      <c r="M43" s="103">
        <f t="shared" si="8"/>
        <v>0</v>
      </c>
      <c r="N43" s="103">
        <f t="shared" si="8"/>
        <v>4000</v>
      </c>
      <c r="O43" s="103">
        <f>SUM(C43:N43)</f>
        <v>6500</v>
      </c>
      <c r="P43" s="111">
        <f>SUM(P24:P42)</f>
        <v>0</v>
      </c>
      <c r="Q43" s="111">
        <f>SUM(Q24:Q42)</f>
        <v>0</v>
      </c>
      <c r="R43" s="111">
        <f>SUM(R25:R41:R42)</f>
        <v>0</v>
      </c>
      <c r="S43" s="111">
        <f t="shared" ref="S43:AA43" si="9">SUM(S24:S41)</f>
        <v>3000</v>
      </c>
      <c r="T43" s="111">
        <f t="shared" si="9"/>
        <v>0</v>
      </c>
      <c r="U43" s="111">
        <f t="shared" si="9"/>
        <v>0</v>
      </c>
      <c r="V43" s="111">
        <f t="shared" si="9"/>
        <v>0</v>
      </c>
      <c r="W43" s="111">
        <f t="shared" si="9"/>
        <v>0</v>
      </c>
      <c r="X43" s="111">
        <f t="shared" si="9"/>
        <v>2500</v>
      </c>
      <c r="Y43" s="111">
        <f t="shared" si="9"/>
        <v>0</v>
      </c>
      <c r="Z43" s="111">
        <f t="shared" si="9"/>
        <v>0</v>
      </c>
      <c r="AA43" s="111">
        <f t="shared" si="9"/>
        <v>4000</v>
      </c>
      <c r="AB43" s="113">
        <f>SUM(P43:AA43)</f>
        <v>9500</v>
      </c>
    </row>
    <row r="44" spans="1:28" x14ac:dyDescent="0.15">
      <c r="C44" s="50"/>
      <c r="D44" s="50"/>
      <c r="E44" s="50"/>
      <c r="F44" s="50"/>
      <c r="G44" s="50"/>
      <c r="H44" s="64"/>
      <c r="I44" s="64"/>
      <c r="J44" s="64"/>
      <c r="K44" s="64"/>
      <c r="L44" s="64"/>
      <c r="M44" s="64"/>
      <c r="N44" s="64"/>
      <c r="O44" s="64"/>
      <c r="AB44" s="19"/>
    </row>
    <row r="45" spans="1:28" x14ac:dyDescent="0.15">
      <c r="C45" s="50"/>
      <c r="D45" s="50"/>
      <c r="E45" s="50"/>
      <c r="F45" s="50"/>
      <c r="G45" s="50"/>
      <c r="H45" s="64"/>
      <c r="I45" s="64"/>
      <c r="J45" s="64"/>
      <c r="K45" s="64"/>
      <c r="L45" s="64"/>
      <c r="M45" s="64"/>
      <c r="N45" s="64"/>
      <c r="O45" s="64"/>
      <c r="AB45" s="19"/>
    </row>
    <row r="46" spans="1:28" x14ac:dyDescent="0.15">
      <c r="C46" s="50"/>
      <c r="D46" s="50"/>
      <c r="E46" s="50"/>
      <c r="F46" s="50"/>
      <c r="G46" s="50"/>
      <c r="H46" s="64"/>
      <c r="I46" s="64"/>
      <c r="J46" s="64"/>
      <c r="K46" s="64"/>
      <c r="L46" s="64"/>
      <c r="M46" s="64"/>
      <c r="N46" s="64"/>
      <c r="O46" s="64"/>
      <c r="AB46" s="19"/>
    </row>
    <row r="47" spans="1:28" x14ac:dyDescent="0.15">
      <c r="C47" s="68"/>
      <c r="D47" s="68">
        <v>77905</v>
      </c>
      <c r="E47" s="68"/>
      <c r="F47" s="68"/>
      <c r="G47" s="68">
        <v>223630</v>
      </c>
      <c r="H47" s="63">
        <v>255238</v>
      </c>
      <c r="I47" s="63">
        <v>294128</v>
      </c>
      <c r="J47" s="63">
        <v>338546</v>
      </c>
      <c r="K47" s="63">
        <v>386702</v>
      </c>
      <c r="L47" s="63">
        <v>443121</v>
      </c>
      <c r="M47" s="63">
        <v>487518</v>
      </c>
      <c r="N47" s="63">
        <v>534653</v>
      </c>
      <c r="O47" s="64"/>
      <c r="P47" s="109">
        <v>578681</v>
      </c>
      <c r="Q47" s="9">
        <v>661790</v>
      </c>
      <c r="R47" s="9">
        <v>717261</v>
      </c>
      <c r="S47" s="12">
        <v>803141</v>
      </c>
      <c r="T47" s="12">
        <v>842739</v>
      </c>
      <c r="U47" s="12">
        <v>887829</v>
      </c>
      <c r="V47" s="12">
        <v>941121</v>
      </c>
      <c r="W47" s="12">
        <v>1002978</v>
      </c>
      <c r="X47" s="12">
        <v>1066173</v>
      </c>
      <c r="Y47" s="12">
        <v>1123331</v>
      </c>
      <c r="Z47" s="12">
        <v>1181577</v>
      </c>
      <c r="AA47" s="12">
        <v>1242344</v>
      </c>
      <c r="AB47" s="19"/>
    </row>
    <row r="48" spans="1:28" x14ac:dyDescent="0.15">
      <c r="C48" s="68"/>
      <c r="D48" s="68"/>
      <c r="E48" s="68"/>
      <c r="F48" s="68"/>
      <c r="G48" s="68"/>
      <c r="H48" s="64"/>
      <c r="I48" s="64"/>
      <c r="J48" s="64"/>
      <c r="K48" s="64"/>
      <c r="L48" s="64"/>
      <c r="M48" s="64"/>
      <c r="N48" s="64"/>
      <c r="O48" s="64"/>
      <c r="AB48" s="19"/>
    </row>
    <row r="49" spans="1:28" ht="14.1" customHeight="1" x14ac:dyDescent="0.15">
      <c r="A49" s="14" t="s">
        <v>18</v>
      </c>
      <c r="B49" s="14"/>
      <c r="C49" s="67">
        <v>71905</v>
      </c>
      <c r="D49" s="67">
        <v>44043</v>
      </c>
      <c r="E49" s="67">
        <v>74224</v>
      </c>
      <c r="F49" s="67">
        <v>27458</v>
      </c>
      <c r="G49" s="67">
        <v>31608</v>
      </c>
      <c r="H49" s="63">
        <v>38890</v>
      </c>
      <c r="I49" s="63">
        <v>44418</v>
      </c>
      <c r="J49" s="63">
        <v>48156</v>
      </c>
      <c r="K49" s="63">
        <v>56419</v>
      </c>
      <c r="L49" s="63">
        <v>44397</v>
      </c>
      <c r="M49" s="63">
        <v>47135</v>
      </c>
      <c r="N49" s="63">
        <v>44028</v>
      </c>
      <c r="O49" s="64"/>
      <c r="P49" s="12">
        <f t="shared" ref="P49:AA49" si="10">P19-P43</f>
        <v>11573.62</v>
      </c>
      <c r="Q49" s="12">
        <f t="shared" si="10"/>
        <v>11805.0924</v>
      </c>
      <c r="R49" s="12">
        <f t="shared" si="10"/>
        <v>13471.901848</v>
      </c>
      <c r="S49" s="12">
        <f t="shared" si="10"/>
        <v>11614.65803696</v>
      </c>
      <c r="T49" s="12">
        <f t="shared" si="10"/>
        <v>16295.113160739202</v>
      </c>
      <c r="U49" s="12">
        <f t="shared" si="10"/>
        <v>56180.682263214781</v>
      </c>
      <c r="V49" s="12">
        <f t="shared" si="10"/>
        <v>65380.193645264299</v>
      </c>
      <c r="W49" s="12">
        <f t="shared" si="10"/>
        <v>67030.023872905294</v>
      </c>
      <c r="X49" s="12">
        <f t="shared" si="10"/>
        <v>72900.160477458106</v>
      </c>
      <c r="Y49" s="12">
        <f t="shared" si="10"/>
        <v>61781.463209549162</v>
      </c>
      <c r="Z49" s="12">
        <f t="shared" si="10"/>
        <v>64602.249264190985</v>
      </c>
      <c r="AA49" s="12">
        <f t="shared" si="10"/>
        <v>61723.584985283815</v>
      </c>
      <c r="AB49" s="19"/>
    </row>
    <row r="50" spans="1:28" x14ac:dyDescent="0.15">
      <c r="C50" s="68"/>
      <c r="D50" s="68"/>
      <c r="E50" s="68"/>
      <c r="F50" s="68"/>
      <c r="G50" s="68"/>
      <c r="H50" s="64"/>
      <c r="I50" s="64"/>
      <c r="J50" s="64"/>
      <c r="K50" s="64"/>
      <c r="L50" s="64"/>
      <c r="M50" s="64"/>
      <c r="N50" s="64"/>
      <c r="O50" s="64"/>
      <c r="AB50" s="19"/>
    </row>
    <row r="51" spans="1:28" x14ac:dyDescent="0.15">
      <c r="A51" s="21" t="s">
        <v>19</v>
      </c>
      <c r="B51" s="21"/>
      <c r="C51" s="77">
        <v>77905</v>
      </c>
      <c r="D51" s="77">
        <v>121948</v>
      </c>
      <c r="E51" s="77">
        <v>196172</v>
      </c>
      <c r="F51" s="77">
        <v>223630</v>
      </c>
      <c r="G51" s="77">
        <v>255238</v>
      </c>
      <c r="H51" s="78">
        <v>294128</v>
      </c>
      <c r="I51" s="78">
        <v>338546</v>
      </c>
      <c r="J51" s="78">
        <v>386702</v>
      </c>
      <c r="K51" s="78">
        <v>443121</v>
      </c>
      <c r="L51" s="78">
        <v>487518</v>
      </c>
      <c r="M51" s="78">
        <v>534653</v>
      </c>
      <c r="N51" s="78">
        <v>578681</v>
      </c>
      <c r="O51" s="80">
        <f>SUM(C51:N51)</f>
        <v>3938242</v>
      </c>
      <c r="P51" s="41">
        <f t="shared" ref="P51:AA51" si="11">P47+P49</f>
        <v>590254.62</v>
      </c>
      <c r="Q51" s="41">
        <f t="shared" si="11"/>
        <v>673595.09239999996</v>
      </c>
      <c r="R51" s="41">
        <f t="shared" si="11"/>
        <v>730732.90184800001</v>
      </c>
      <c r="S51" s="41">
        <f t="shared" si="11"/>
        <v>814755.65803696006</v>
      </c>
      <c r="T51" s="41">
        <f t="shared" si="11"/>
        <v>859034.11316073919</v>
      </c>
      <c r="U51" s="41">
        <f t="shared" si="11"/>
        <v>944009.68226321484</v>
      </c>
      <c r="V51" s="41">
        <f t="shared" si="11"/>
        <v>1006501.1936452643</v>
      </c>
      <c r="W51" s="41">
        <f t="shared" si="11"/>
        <v>1070008.0238729054</v>
      </c>
      <c r="X51" s="41">
        <f t="shared" si="11"/>
        <v>1139073.160477458</v>
      </c>
      <c r="Y51" s="41">
        <f t="shared" si="11"/>
        <v>1185112.4632095492</v>
      </c>
      <c r="Z51" s="41">
        <f t="shared" si="11"/>
        <v>1246179.2492641909</v>
      </c>
      <c r="AA51" s="41">
        <f t="shared" si="11"/>
        <v>1304067.5849852839</v>
      </c>
      <c r="AB51" s="114">
        <f>SUM(P51:AA51)</f>
        <v>11563323.743163565</v>
      </c>
    </row>
    <row r="56" spans="1:28" ht="15.95" customHeight="1" x14ac:dyDescent="0.15"/>
  </sheetData>
  <mergeCells count="3">
    <mergeCell ref="P6:AB6"/>
    <mergeCell ref="A1:O2"/>
    <mergeCell ref="C6:O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56"/>
  <sheetViews>
    <sheetView topLeftCell="A55" workbookViewId="0">
      <selection activeCell="P12" sqref="P12:AB12"/>
    </sheetView>
  </sheetViews>
  <sheetFormatPr defaultColWidth="8.84765625" defaultRowHeight="14.25" x14ac:dyDescent="0.15"/>
  <cols>
    <col min="1" max="1" width="13.94921875" style="12" customWidth="1"/>
    <col min="2" max="2" width="11.84765625" style="12" customWidth="1"/>
    <col min="3" max="3" width="11.3984375" style="12" customWidth="1"/>
    <col min="4" max="4" width="11.09765625" style="12" customWidth="1"/>
    <col min="5" max="7" width="11.3984375" style="12" customWidth="1"/>
    <col min="8" max="8" width="9.59765625" style="12" customWidth="1"/>
    <col min="9" max="9" width="11.09765625" style="12" customWidth="1"/>
    <col min="10" max="10" width="9.8984375" style="12" customWidth="1"/>
    <col min="11" max="11" width="8.84765625" style="12"/>
    <col min="12" max="12" width="8.99609375" style="12" customWidth="1"/>
    <col min="13" max="14" width="8.84765625" style="12"/>
    <col min="15" max="15" width="10.49609375" style="12" bestFit="1" customWidth="1"/>
    <col min="16" max="21" width="8.84765625" style="12"/>
    <col min="22" max="27" width="10.49609375" style="12" bestFit="1" customWidth="1"/>
    <col min="28" max="28" width="11.69921875" style="12" bestFit="1" customWidth="1"/>
    <col min="29" max="16384" width="8.84765625" style="12"/>
  </cols>
  <sheetData>
    <row r="1" spans="1:28" ht="19.7" customHeight="1" x14ac:dyDescent="0.15">
      <c r="A1" s="149" t="s">
        <v>50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</row>
    <row r="2" spans="1:28" ht="19.5" customHeight="1" x14ac:dyDescent="0.15">
      <c r="A2" s="151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</row>
    <row r="3" spans="1:28" ht="19.5" customHeight="1" x14ac:dyDescent="0.15">
      <c r="A3" s="23"/>
      <c r="B3" s="23"/>
      <c r="C3" s="23"/>
      <c r="D3" s="23"/>
      <c r="E3" s="23"/>
      <c r="F3" s="23"/>
      <c r="G3" s="81"/>
      <c r="H3" s="85"/>
      <c r="I3" s="85"/>
      <c r="J3" s="82"/>
      <c r="K3" s="82"/>
      <c r="L3" s="82"/>
      <c r="M3" s="82"/>
      <c r="N3" s="82"/>
      <c r="O3" s="82"/>
    </row>
    <row r="4" spans="1:28" ht="19.5" customHeight="1" x14ac:dyDescent="0.15">
      <c r="A4" s="23"/>
      <c r="B4" s="23"/>
      <c r="C4" s="23"/>
      <c r="D4" s="23"/>
      <c r="E4" s="23"/>
      <c r="F4" s="23"/>
      <c r="G4" s="81"/>
      <c r="H4" s="85"/>
      <c r="I4" s="85"/>
      <c r="J4" s="82"/>
      <c r="K4" s="82"/>
      <c r="L4" s="82"/>
      <c r="M4" s="82"/>
      <c r="N4" s="82"/>
      <c r="O4" s="82"/>
    </row>
    <row r="5" spans="1:28" ht="12.2" customHeight="1" x14ac:dyDescent="0.15">
      <c r="A5" s="10"/>
      <c r="B5" s="10"/>
      <c r="C5" s="10"/>
      <c r="D5" s="10"/>
      <c r="E5" s="10"/>
      <c r="F5" s="10"/>
      <c r="G5" s="46"/>
      <c r="H5" s="52"/>
      <c r="I5" s="52"/>
      <c r="J5" s="82"/>
      <c r="K5" s="82"/>
      <c r="L5" s="82"/>
      <c r="M5" s="82"/>
      <c r="N5" s="82"/>
      <c r="O5" s="82"/>
    </row>
    <row r="6" spans="1:28" ht="15.6" customHeight="1" x14ac:dyDescent="0.15">
      <c r="A6" s="10" t="s">
        <v>52</v>
      </c>
      <c r="B6" s="10"/>
      <c r="C6" s="152">
        <v>2022</v>
      </c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4"/>
      <c r="P6" s="142">
        <v>2023</v>
      </c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</row>
    <row r="7" spans="1:28" ht="17.45" customHeight="1" x14ac:dyDescent="0.15">
      <c r="A7" s="24" t="s">
        <v>33</v>
      </c>
      <c r="B7" s="25" t="s">
        <v>34</v>
      </c>
      <c r="C7" s="83" t="s">
        <v>28</v>
      </c>
      <c r="D7" s="83" t="s">
        <v>29</v>
      </c>
      <c r="E7" s="83" t="s">
        <v>30</v>
      </c>
      <c r="F7" s="83" t="s">
        <v>31</v>
      </c>
      <c r="G7" s="83" t="s">
        <v>32</v>
      </c>
      <c r="H7" s="83" t="s">
        <v>22</v>
      </c>
      <c r="I7" s="83" t="s">
        <v>36</v>
      </c>
      <c r="J7" s="83" t="s">
        <v>41</v>
      </c>
      <c r="K7" s="83" t="s">
        <v>29</v>
      </c>
      <c r="L7" s="83" t="s">
        <v>30</v>
      </c>
      <c r="M7" s="83" t="s">
        <v>31</v>
      </c>
      <c r="N7" s="83" t="s">
        <v>32</v>
      </c>
      <c r="O7" s="86" t="s">
        <v>35</v>
      </c>
      <c r="P7" s="110" t="s">
        <v>22</v>
      </c>
      <c r="Q7" s="110" t="s">
        <v>36</v>
      </c>
      <c r="R7" s="110" t="s">
        <v>37</v>
      </c>
      <c r="S7" s="110" t="s">
        <v>38</v>
      </c>
      <c r="T7" s="110" t="s">
        <v>26</v>
      </c>
      <c r="U7" s="110" t="s">
        <v>39</v>
      </c>
      <c r="V7" s="110" t="s">
        <v>40</v>
      </c>
      <c r="W7" s="110" t="s">
        <v>41</v>
      </c>
      <c r="X7" s="110" t="s">
        <v>51</v>
      </c>
      <c r="Y7" s="110" t="s">
        <v>30</v>
      </c>
      <c r="Z7" s="110" t="s">
        <v>31</v>
      </c>
      <c r="AA7" s="110" t="s">
        <v>32</v>
      </c>
      <c r="AB7" s="110" t="s">
        <v>35</v>
      </c>
    </row>
    <row r="8" spans="1:28" ht="14.25" customHeight="1" x14ac:dyDescent="0.15">
      <c r="A8" s="26" t="s">
        <v>27</v>
      </c>
      <c r="B8" s="27" t="s">
        <v>27</v>
      </c>
      <c r="C8" s="83" t="s">
        <v>27</v>
      </c>
      <c r="D8" s="83" t="s">
        <v>27</v>
      </c>
      <c r="E8" s="83" t="s">
        <v>27</v>
      </c>
      <c r="F8" s="83" t="s">
        <v>27</v>
      </c>
      <c r="G8" s="83" t="s">
        <v>27</v>
      </c>
      <c r="H8" s="83" t="s">
        <v>27</v>
      </c>
      <c r="I8" s="83" t="s">
        <v>27</v>
      </c>
      <c r="J8" s="83" t="s">
        <v>27</v>
      </c>
      <c r="K8" s="83" t="s">
        <v>27</v>
      </c>
      <c r="L8" s="83" t="s">
        <v>27</v>
      </c>
      <c r="M8" s="83" t="s">
        <v>27</v>
      </c>
      <c r="N8" s="83" t="s">
        <v>27</v>
      </c>
      <c r="O8" s="83" t="s">
        <v>27</v>
      </c>
      <c r="P8" s="106" t="s">
        <v>27</v>
      </c>
      <c r="Q8" s="106" t="s">
        <v>27</v>
      </c>
      <c r="R8" s="106" t="s">
        <v>27</v>
      </c>
      <c r="S8" s="106" t="s">
        <v>27</v>
      </c>
      <c r="T8" s="106" t="s">
        <v>27</v>
      </c>
      <c r="U8" s="106" t="s">
        <v>27</v>
      </c>
      <c r="V8" s="106" t="s">
        <v>27</v>
      </c>
      <c r="W8" s="106" t="s">
        <v>27</v>
      </c>
      <c r="X8" s="106" t="s">
        <v>27</v>
      </c>
      <c r="Y8" s="106" t="s">
        <v>27</v>
      </c>
      <c r="Z8" s="106" t="s">
        <v>27</v>
      </c>
      <c r="AA8" s="106" t="s">
        <v>27</v>
      </c>
      <c r="AB8" s="106" t="s">
        <v>27</v>
      </c>
    </row>
    <row r="9" spans="1:28" ht="12.6" customHeight="1" x14ac:dyDescent="0.15">
      <c r="A9" s="10"/>
      <c r="B9" s="46"/>
      <c r="C9" s="52"/>
      <c r="D9" s="52"/>
      <c r="E9" s="52"/>
      <c r="F9" s="52"/>
      <c r="G9" s="52"/>
      <c r="H9" s="82"/>
      <c r="I9" s="82"/>
      <c r="J9" s="82"/>
      <c r="K9" s="82"/>
      <c r="L9" s="82"/>
      <c r="M9" s="82"/>
      <c r="N9" s="82"/>
      <c r="O9" s="55"/>
    </row>
    <row r="10" spans="1:28" ht="12.2" customHeight="1" x14ac:dyDescent="0.15">
      <c r="A10" s="18"/>
      <c r="B10" s="87"/>
      <c r="C10" s="52"/>
      <c r="D10" s="52"/>
      <c r="E10" s="52"/>
      <c r="F10" s="52"/>
      <c r="G10" s="52"/>
      <c r="H10" s="52"/>
      <c r="I10" s="52"/>
      <c r="J10" s="82"/>
      <c r="K10" s="82"/>
      <c r="L10" s="82"/>
      <c r="M10" s="82"/>
      <c r="N10" s="82"/>
      <c r="O10" s="82"/>
    </row>
    <row r="11" spans="1:28" ht="12.75" customHeight="1" x14ac:dyDescent="0.15">
      <c r="A11" s="155"/>
      <c r="B11" s="156"/>
      <c r="C11" s="139"/>
      <c r="D11" s="139"/>
      <c r="E11" s="139"/>
      <c r="F11" s="139"/>
      <c r="G11" s="139"/>
      <c r="H11" s="139"/>
      <c r="I11" s="139"/>
      <c r="J11" s="82"/>
      <c r="K11" s="82"/>
      <c r="L11" s="82"/>
      <c r="M11" s="82"/>
      <c r="N11" s="82"/>
      <c r="O11" s="82"/>
    </row>
    <row r="12" spans="1:28" ht="17.45" customHeight="1" x14ac:dyDescent="0.15">
      <c r="A12" s="17" t="s">
        <v>48</v>
      </c>
      <c r="B12" s="88"/>
      <c r="C12" s="94">
        <v>46900</v>
      </c>
      <c r="D12" s="94">
        <v>54000</v>
      </c>
      <c r="E12" s="94">
        <v>39000</v>
      </c>
      <c r="F12" s="94">
        <v>40900</v>
      </c>
      <c r="G12" s="94">
        <v>40800</v>
      </c>
      <c r="H12" s="53">
        <v>39000</v>
      </c>
      <c r="I12" s="53">
        <v>46500</v>
      </c>
      <c r="J12" s="53">
        <v>46900</v>
      </c>
      <c r="K12" s="53">
        <v>54000</v>
      </c>
      <c r="L12" s="53">
        <v>39000</v>
      </c>
      <c r="M12" s="53">
        <v>40900</v>
      </c>
      <c r="N12" s="53">
        <v>40800</v>
      </c>
      <c r="O12" s="53">
        <f>SUM(C12:N12)</f>
        <v>528700</v>
      </c>
      <c r="P12" s="94">
        <v>46900</v>
      </c>
      <c r="Q12" s="94">
        <v>54000</v>
      </c>
      <c r="R12" s="94">
        <v>39000</v>
      </c>
      <c r="S12" s="94">
        <v>40900</v>
      </c>
      <c r="T12" s="94">
        <v>40800</v>
      </c>
      <c r="U12" s="104">
        <v>39000</v>
      </c>
      <c r="V12" s="104">
        <v>46500</v>
      </c>
      <c r="W12" s="104">
        <v>46900</v>
      </c>
      <c r="X12" s="104">
        <v>54000</v>
      </c>
      <c r="Y12" s="104">
        <v>39000</v>
      </c>
      <c r="Z12" s="104">
        <v>40900</v>
      </c>
      <c r="AA12" s="104">
        <v>40800</v>
      </c>
      <c r="AB12" s="9">
        <f>SUM(P12:AA12)</f>
        <v>528700</v>
      </c>
    </row>
    <row r="13" spans="1:28" ht="17.45" customHeight="1" x14ac:dyDescent="0.15">
      <c r="A13" s="13" t="s">
        <v>20</v>
      </c>
      <c r="B13" s="60"/>
      <c r="C13" s="94">
        <v>6800</v>
      </c>
      <c r="D13" s="94">
        <v>6800</v>
      </c>
      <c r="E13" s="94">
        <v>6800</v>
      </c>
      <c r="F13" s="94">
        <v>6800</v>
      </c>
      <c r="G13" s="94">
        <v>6800</v>
      </c>
      <c r="H13" s="54">
        <v>6800</v>
      </c>
      <c r="I13" s="54">
        <v>6800</v>
      </c>
      <c r="J13" s="54">
        <v>6800</v>
      </c>
      <c r="K13" s="54">
        <v>6800</v>
      </c>
      <c r="L13" s="54">
        <v>6800</v>
      </c>
      <c r="M13" s="54">
        <v>6800</v>
      </c>
      <c r="N13" s="54">
        <v>6800</v>
      </c>
      <c r="O13" s="53">
        <f>SUM(C13:N13)</f>
        <v>81600</v>
      </c>
      <c r="P13" s="94">
        <v>6800</v>
      </c>
      <c r="Q13" s="94">
        <v>6800</v>
      </c>
      <c r="R13" s="94">
        <v>6800</v>
      </c>
      <c r="S13" s="94">
        <v>6800</v>
      </c>
      <c r="T13" s="94">
        <v>6800</v>
      </c>
      <c r="U13" s="94">
        <v>6800</v>
      </c>
      <c r="V13" s="94">
        <v>6800</v>
      </c>
      <c r="W13" s="94">
        <v>6800</v>
      </c>
      <c r="X13" s="94">
        <v>6800</v>
      </c>
      <c r="Y13" s="94">
        <v>6800</v>
      </c>
      <c r="Z13" s="94">
        <v>6800</v>
      </c>
      <c r="AA13" s="94">
        <v>6800</v>
      </c>
      <c r="AB13" s="9">
        <f t="shared" ref="AB13:AB14" si="0">SUM(P13:AA13)</f>
        <v>81600</v>
      </c>
    </row>
    <row r="14" spans="1:28" ht="14.25" customHeight="1" x14ac:dyDescent="0.15">
      <c r="A14" s="28" t="s">
        <v>21</v>
      </c>
      <c r="B14" s="89">
        <v>46500</v>
      </c>
      <c r="C14" s="94">
        <v>120</v>
      </c>
      <c r="D14" s="94">
        <v>7734</v>
      </c>
      <c r="E14" s="94">
        <v>8862</v>
      </c>
      <c r="F14" s="94">
        <v>9750</v>
      </c>
      <c r="G14" s="94">
        <v>10693</v>
      </c>
      <c r="H14" s="98">
        <v>5105</v>
      </c>
      <c r="I14" s="98">
        <v>2883</v>
      </c>
      <c r="J14" s="99">
        <v>6771</v>
      </c>
      <c r="K14" s="99">
        <v>7734</v>
      </c>
      <c r="L14" s="56">
        <v>8862</v>
      </c>
      <c r="M14" s="57">
        <v>9750</v>
      </c>
      <c r="N14" s="57">
        <v>10693</v>
      </c>
      <c r="O14" s="53">
        <f>C14+D14+E14+F14+G14+H14+I14+J14+K14+L14+M14+N14</f>
        <v>88957</v>
      </c>
      <c r="P14" s="19">
        <f>N51*0.02</f>
        <v>11573.62</v>
      </c>
      <c r="Q14" s="19">
        <f>P51*0.02</f>
        <v>12678.7924</v>
      </c>
      <c r="R14" s="19">
        <f>Q51*0.02</f>
        <v>14505.075848</v>
      </c>
      <c r="S14" s="19">
        <f>R51*0.02</f>
        <v>15351.02151696</v>
      </c>
      <c r="T14" s="19">
        <f>S51*0.02</f>
        <v>17063.540430339199</v>
      </c>
      <c r="U14" s="19">
        <f t="shared" ref="U14" si="1">T51*0.02</f>
        <v>17947.750808606783</v>
      </c>
      <c r="V14" s="19">
        <f t="shared" ref="V14:AA14" si="2">U51*0.02</f>
        <v>18831.235016172137</v>
      </c>
      <c r="W14" s="19">
        <f t="shared" si="2"/>
        <v>20064.744700323445</v>
      </c>
      <c r="X14" s="19">
        <f t="shared" si="2"/>
        <v>21334.554894006465</v>
      </c>
      <c r="Y14" s="19">
        <f t="shared" si="2"/>
        <v>22715.851097880128</v>
      </c>
      <c r="Z14" s="19">
        <f t="shared" si="2"/>
        <v>23636.637021957602</v>
      </c>
      <c r="AA14" s="19">
        <f t="shared" si="2"/>
        <v>24857.972740439152</v>
      </c>
      <c r="AB14" s="9">
        <f t="shared" si="0"/>
        <v>220560.79647468493</v>
      </c>
    </row>
    <row r="15" spans="1:28" ht="14.25" customHeight="1" x14ac:dyDescent="0.15">
      <c r="A15" s="28">
        <v>6800</v>
      </c>
      <c r="B15" s="89">
        <v>6800</v>
      </c>
      <c r="C15" s="82"/>
      <c r="D15" s="82"/>
      <c r="E15" s="82"/>
      <c r="F15" s="82"/>
      <c r="G15" s="82"/>
      <c r="H15" s="82"/>
      <c r="I15" s="52"/>
      <c r="J15" s="82"/>
      <c r="K15" s="82"/>
      <c r="L15" s="82"/>
      <c r="M15" s="82"/>
      <c r="N15" s="82"/>
      <c r="O15" s="82"/>
      <c r="AB15" s="9"/>
    </row>
    <row r="16" spans="1:28" ht="14.25" customHeight="1" x14ac:dyDescent="0.15">
      <c r="A16" s="28">
        <v>5105</v>
      </c>
      <c r="B16" s="89">
        <v>2883</v>
      </c>
      <c r="C16" s="82"/>
      <c r="D16" s="82"/>
      <c r="E16" s="82"/>
      <c r="F16" s="82"/>
      <c r="G16" s="82"/>
      <c r="H16" s="82"/>
      <c r="I16" s="52"/>
      <c r="J16" s="82"/>
      <c r="K16" s="82"/>
      <c r="L16" s="82"/>
      <c r="M16" s="82"/>
      <c r="N16" s="82"/>
      <c r="O16" s="82"/>
      <c r="AB16" s="9"/>
    </row>
    <row r="17" spans="1:28" ht="14.25" customHeight="1" x14ac:dyDescent="0.15">
      <c r="A17" s="13"/>
      <c r="B17" s="60"/>
      <c r="C17" s="52"/>
      <c r="D17" s="52"/>
      <c r="E17" s="52"/>
      <c r="F17" s="52"/>
      <c r="G17" s="52"/>
      <c r="H17" s="82"/>
      <c r="I17" s="52"/>
      <c r="J17" s="82"/>
      <c r="K17" s="82"/>
      <c r="L17" s="82"/>
      <c r="M17" s="82"/>
      <c r="N17" s="82"/>
      <c r="O17" s="82"/>
      <c r="AB17" s="9"/>
    </row>
    <row r="18" spans="1:28" ht="14.25" customHeight="1" x14ac:dyDescent="0.15">
      <c r="A18" s="13"/>
      <c r="B18" s="60"/>
      <c r="C18" s="52"/>
      <c r="D18" s="52"/>
      <c r="E18" s="52"/>
      <c r="F18" s="52"/>
      <c r="G18" s="52"/>
      <c r="H18" s="82"/>
      <c r="I18" s="52"/>
      <c r="J18" s="82"/>
      <c r="K18" s="82"/>
      <c r="L18" s="82"/>
      <c r="M18" s="82"/>
      <c r="N18" s="82"/>
      <c r="O18" s="82"/>
      <c r="AB18" s="9"/>
    </row>
    <row r="19" spans="1:28" ht="14.25" customHeight="1" x14ac:dyDescent="0.15">
      <c r="A19" s="39" t="s">
        <v>46</v>
      </c>
      <c r="B19" s="40"/>
      <c r="C19" s="95">
        <f>SUM(C12:C14)</f>
        <v>53820</v>
      </c>
      <c r="D19" s="95">
        <f t="shared" ref="D19:G19" si="3">SUM(D12:D14)</f>
        <v>68534</v>
      </c>
      <c r="E19" s="95">
        <f t="shared" si="3"/>
        <v>54662</v>
      </c>
      <c r="F19" s="95">
        <f t="shared" si="3"/>
        <v>57450</v>
      </c>
      <c r="G19" s="95">
        <f t="shared" si="3"/>
        <v>58293</v>
      </c>
      <c r="H19" s="100">
        <f>SUM(H12:H14)</f>
        <v>50905</v>
      </c>
      <c r="I19" s="100">
        <f t="shared" ref="I19:N19" si="4">SUM(I12:I14)</f>
        <v>56183</v>
      </c>
      <c r="J19" s="100">
        <f t="shared" si="4"/>
        <v>60471</v>
      </c>
      <c r="K19" s="100">
        <f t="shared" si="4"/>
        <v>68534</v>
      </c>
      <c r="L19" s="100">
        <f t="shared" si="4"/>
        <v>54662</v>
      </c>
      <c r="M19" s="100">
        <f t="shared" si="4"/>
        <v>57450</v>
      </c>
      <c r="N19" s="100">
        <f t="shared" si="4"/>
        <v>58293</v>
      </c>
      <c r="O19" s="100">
        <f t="shared" ref="O19:AA19" si="5">SUM(O12:O14)</f>
        <v>699257</v>
      </c>
      <c r="P19" s="42">
        <f t="shared" si="5"/>
        <v>65273.62</v>
      </c>
      <c r="Q19" s="42">
        <f t="shared" si="5"/>
        <v>73478.792400000006</v>
      </c>
      <c r="R19" s="42">
        <f t="shared" si="5"/>
        <v>60305.075848</v>
      </c>
      <c r="S19" s="42">
        <f t="shared" si="5"/>
        <v>63051.021516959998</v>
      </c>
      <c r="T19" s="42">
        <f t="shared" si="5"/>
        <v>64663.540430339199</v>
      </c>
      <c r="U19" s="42">
        <f t="shared" si="5"/>
        <v>63747.750808606783</v>
      </c>
      <c r="V19" s="42">
        <f t="shared" si="5"/>
        <v>72131.235016172141</v>
      </c>
      <c r="W19" s="42">
        <f t="shared" si="5"/>
        <v>73764.744700323441</v>
      </c>
      <c r="X19" s="42">
        <f t="shared" si="5"/>
        <v>82134.554894006462</v>
      </c>
      <c r="Y19" s="42">
        <f t="shared" si="5"/>
        <v>68515.851097880135</v>
      </c>
      <c r="Z19" s="42">
        <f t="shared" si="5"/>
        <v>71336.637021957606</v>
      </c>
      <c r="AA19" s="42">
        <f t="shared" si="5"/>
        <v>72457.972740439145</v>
      </c>
      <c r="AB19" s="42">
        <f>SUM(P19:AA19)</f>
        <v>830860.79647468484</v>
      </c>
    </row>
    <row r="20" spans="1:28" ht="12.6" customHeight="1" x14ac:dyDescent="0.15">
      <c r="A20" s="10"/>
      <c r="B20" s="46"/>
      <c r="C20" s="52"/>
      <c r="D20" s="52"/>
      <c r="E20" s="52"/>
      <c r="F20" s="52"/>
      <c r="G20" s="52"/>
      <c r="H20" s="82"/>
      <c r="I20" s="52"/>
      <c r="J20" s="82"/>
      <c r="K20" s="82"/>
      <c r="L20" s="82"/>
      <c r="M20" s="82"/>
      <c r="N20" s="82"/>
      <c r="O20" s="82"/>
    </row>
    <row r="21" spans="1:28" ht="12.2" customHeight="1" x14ac:dyDescent="0.15">
      <c r="A21" s="10"/>
      <c r="B21" s="46"/>
      <c r="C21" s="52"/>
      <c r="D21" s="52"/>
      <c r="E21" s="52"/>
      <c r="F21" s="52"/>
      <c r="G21" s="52"/>
      <c r="H21" s="52"/>
      <c r="I21" s="52"/>
      <c r="J21" s="82"/>
      <c r="K21" s="82"/>
      <c r="L21" s="82"/>
      <c r="M21" s="82"/>
      <c r="N21" s="82"/>
      <c r="O21" s="82"/>
    </row>
    <row r="22" spans="1:28" ht="12.2" customHeight="1" x14ac:dyDescent="0.15">
      <c r="A22" s="18"/>
      <c r="B22" s="87"/>
      <c r="C22" s="52"/>
      <c r="D22" s="52"/>
      <c r="E22" s="52"/>
      <c r="F22" s="52"/>
      <c r="G22" s="52"/>
      <c r="H22" s="52"/>
      <c r="I22" s="52"/>
      <c r="J22" s="82"/>
      <c r="K22" s="82"/>
      <c r="L22" s="82"/>
      <c r="M22" s="82"/>
      <c r="N22" s="82"/>
      <c r="O22" s="82"/>
    </row>
    <row r="23" spans="1:28" ht="12.75" customHeight="1" x14ac:dyDescent="0.15">
      <c r="A23" s="37"/>
      <c r="B23" s="38"/>
      <c r="C23" s="52"/>
      <c r="D23" s="52"/>
      <c r="E23" s="52"/>
      <c r="F23" s="52"/>
      <c r="G23" s="52"/>
      <c r="H23" s="52"/>
      <c r="I23" s="52"/>
      <c r="J23" s="82"/>
      <c r="K23" s="82"/>
      <c r="L23" s="82"/>
      <c r="M23" s="82"/>
      <c r="N23" s="82"/>
      <c r="O23" s="82"/>
    </row>
    <row r="24" spans="1:28" ht="17.45" customHeight="1" x14ac:dyDescent="0.15">
      <c r="A24" s="3" t="s">
        <v>17</v>
      </c>
      <c r="B24" s="90"/>
      <c r="C24" s="52"/>
      <c r="D24" s="52"/>
      <c r="E24" s="52"/>
      <c r="F24" s="52"/>
      <c r="G24" s="52"/>
      <c r="H24" s="51">
        <v>3000</v>
      </c>
      <c r="I24" s="52"/>
      <c r="J24" s="50"/>
      <c r="K24" s="50"/>
      <c r="L24" s="50"/>
      <c r="M24" s="50"/>
      <c r="N24" s="50"/>
      <c r="O24" s="50"/>
      <c r="S24" s="12">
        <v>3000</v>
      </c>
      <c r="AB24" s="19">
        <v>3000</v>
      </c>
    </row>
    <row r="25" spans="1:28" ht="18.600000000000001" customHeight="1" x14ac:dyDescent="0.15">
      <c r="A25" s="4" t="s">
        <v>0</v>
      </c>
      <c r="B25" s="91"/>
      <c r="C25" s="47">
        <v>250</v>
      </c>
      <c r="D25" s="47">
        <v>250</v>
      </c>
      <c r="E25" s="47">
        <v>250</v>
      </c>
      <c r="F25" s="47">
        <v>250</v>
      </c>
      <c r="G25" s="47">
        <v>250</v>
      </c>
      <c r="H25" s="47">
        <v>250</v>
      </c>
      <c r="I25" s="47">
        <v>250</v>
      </c>
      <c r="J25" s="47">
        <v>250</v>
      </c>
      <c r="K25" s="47">
        <v>250</v>
      </c>
      <c r="L25" s="47">
        <v>250</v>
      </c>
      <c r="M25" s="47">
        <v>250</v>
      </c>
      <c r="N25" s="47">
        <v>250</v>
      </c>
      <c r="O25" s="48">
        <f>SUM(C25:N25)</f>
        <v>3000</v>
      </c>
      <c r="P25" s="47">
        <v>250</v>
      </c>
      <c r="Q25" s="47">
        <v>250</v>
      </c>
      <c r="R25" s="47">
        <v>250</v>
      </c>
      <c r="S25" s="47">
        <v>250</v>
      </c>
      <c r="T25" s="47">
        <v>250</v>
      </c>
      <c r="U25" s="47">
        <v>250</v>
      </c>
      <c r="V25" s="47">
        <v>250</v>
      </c>
      <c r="W25" s="47">
        <v>250</v>
      </c>
      <c r="X25" s="47">
        <v>250</v>
      </c>
      <c r="Y25" s="47">
        <v>250</v>
      </c>
      <c r="Z25" s="47">
        <v>250</v>
      </c>
      <c r="AA25" s="47">
        <v>250</v>
      </c>
      <c r="AB25" s="112">
        <f>SUM(P25:AA25)</f>
        <v>3000</v>
      </c>
    </row>
    <row r="26" spans="1:28" ht="17.45" customHeight="1" x14ac:dyDescent="0.15">
      <c r="A26" s="5" t="s">
        <v>1</v>
      </c>
      <c r="B26" s="92">
        <v>250</v>
      </c>
      <c r="C26" s="49">
        <v>1500</v>
      </c>
      <c r="D26" s="49">
        <v>1500</v>
      </c>
      <c r="E26" s="49">
        <v>1500</v>
      </c>
      <c r="F26" s="49">
        <v>1500</v>
      </c>
      <c r="G26" s="49">
        <v>1500</v>
      </c>
      <c r="H26" s="49">
        <v>1500</v>
      </c>
      <c r="I26" s="49">
        <v>1500</v>
      </c>
      <c r="J26" s="49">
        <v>1500</v>
      </c>
      <c r="K26" s="49">
        <v>1500</v>
      </c>
      <c r="L26" s="49">
        <v>1500</v>
      </c>
      <c r="M26" s="49">
        <v>1500</v>
      </c>
      <c r="N26" s="49">
        <v>1500</v>
      </c>
      <c r="O26" s="48">
        <f t="shared" ref="O26:O41" si="6">SUM(C26:N26)</f>
        <v>18000</v>
      </c>
      <c r="P26" s="49">
        <v>1500</v>
      </c>
      <c r="Q26" s="49">
        <v>1500</v>
      </c>
      <c r="R26" s="49">
        <v>1500</v>
      </c>
      <c r="S26" s="49">
        <v>1500</v>
      </c>
      <c r="T26" s="49">
        <v>1500</v>
      </c>
      <c r="U26" s="49">
        <v>1500</v>
      </c>
      <c r="V26" s="49">
        <v>1500</v>
      </c>
      <c r="W26" s="49">
        <v>1500</v>
      </c>
      <c r="X26" s="49">
        <v>1500</v>
      </c>
      <c r="Y26" s="49">
        <v>1500</v>
      </c>
      <c r="Z26" s="49">
        <v>1500</v>
      </c>
      <c r="AA26" s="49">
        <v>1500</v>
      </c>
      <c r="AB26" s="112">
        <f t="shared" ref="AB26:AB38" si="7">SUM(P26:AA26)</f>
        <v>18000</v>
      </c>
    </row>
    <row r="27" spans="1:28" ht="14.25" customHeight="1" x14ac:dyDescent="0.15">
      <c r="A27" s="6" t="s">
        <v>2</v>
      </c>
      <c r="B27" s="93">
        <v>1500</v>
      </c>
      <c r="C27" s="47">
        <v>800</v>
      </c>
      <c r="D27" s="47">
        <v>800</v>
      </c>
      <c r="E27" s="47">
        <v>800</v>
      </c>
      <c r="F27" s="47">
        <v>800</v>
      </c>
      <c r="G27" s="47">
        <v>800</v>
      </c>
      <c r="H27" s="47">
        <v>800</v>
      </c>
      <c r="I27" s="47">
        <v>800</v>
      </c>
      <c r="J27" s="47">
        <v>800</v>
      </c>
      <c r="K27" s="47">
        <v>800</v>
      </c>
      <c r="L27" s="47">
        <v>800</v>
      </c>
      <c r="M27" s="47">
        <v>800</v>
      </c>
      <c r="N27" s="47">
        <v>800</v>
      </c>
      <c r="O27" s="48">
        <f t="shared" si="6"/>
        <v>9600</v>
      </c>
      <c r="P27" s="47">
        <v>800</v>
      </c>
      <c r="Q27" s="47">
        <v>800</v>
      </c>
      <c r="R27" s="47">
        <v>800</v>
      </c>
      <c r="S27" s="47">
        <v>800</v>
      </c>
      <c r="T27" s="47">
        <v>800</v>
      </c>
      <c r="U27" s="47">
        <v>800</v>
      </c>
      <c r="V27" s="47">
        <v>800</v>
      </c>
      <c r="W27" s="47">
        <v>800</v>
      </c>
      <c r="X27" s="47">
        <v>800</v>
      </c>
      <c r="Y27" s="47">
        <v>800</v>
      </c>
      <c r="Z27" s="47">
        <v>800</v>
      </c>
      <c r="AA27" s="47">
        <v>800</v>
      </c>
      <c r="AB27" s="112">
        <f t="shared" si="7"/>
        <v>9600</v>
      </c>
    </row>
    <row r="28" spans="1:28" ht="14.25" customHeight="1" x14ac:dyDescent="0.15">
      <c r="A28" s="5" t="s">
        <v>3</v>
      </c>
      <c r="B28" s="92">
        <v>800</v>
      </c>
      <c r="C28" s="47">
        <v>275</v>
      </c>
      <c r="D28" s="47">
        <v>275</v>
      </c>
      <c r="E28" s="47">
        <v>275</v>
      </c>
      <c r="F28" s="47">
        <v>275</v>
      </c>
      <c r="G28" s="47">
        <v>275</v>
      </c>
      <c r="H28" s="47">
        <v>275</v>
      </c>
      <c r="I28" s="47">
        <v>275</v>
      </c>
      <c r="J28" s="47">
        <v>275</v>
      </c>
      <c r="K28" s="47">
        <v>275</v>
      </c>
      <c r="L28" s="47">
        <v>275</v>
      </c>
      <c r="M28" s="47">
        <v>275</v>
      </c>
      <c r="N28" s="47">
        <v>275</v>
      </c>
      <c r="O28" s="48">
        <f t="shared" si="6"/>
        <v>3300</v>
      </c>
      <c r="P28" s="47">
        <v>275</v>
      </c>
      <c r="Q28" s="47">
        <v>275</v>
      </c>
      <c r="R28" s="47">
        <v>275</v>
      </c>
      <c r="S28" s="47">
        <v>275</v>
      </c>
      <c r="T28" s="47">
        <v>275</v>
      </c>
      <c r="U28" s="47">
        <v>275</v>
      </c>
      <c r="V28" s="47">
        <v>275</v>
      </c>
      <c r="W28" s="47">
        <v>275</v>
      </c>
      <c r="X28" s="47">
        <v>275</v>
      </c>
      <c r="Y28" s="47">
        <v>275</v>
      </c>
      <c r="Z28" s="47">
        <v>275</v>
      </c>
      <c r="AA28" s="47">
        <v>275</v>
      </c>
      <c r="AB28" s="112">
        <f t="shared" si="7"/>
        <v>3300</v>
      </c>
    </row>
    <row r="29" spans="1:28" ht="14.25" customHeight="1" x14ac:dyDescent="0.15">
      <c r="A29" s="5" t="s">
        <v>4</v>
      </c>
      <c r="B29" s="92">
        <v>275</v>
      </c>
      <c r="C29" s="47">
        <v>300</v>
      </c>
      <c r="D29" s="52"/>
      <c r="E29" s="52"/>
      <c r="F29" s="47">
        <v>300</v>
      </c>
      <c r="G29" s="52"/>
      <c r="H29" s="51">
        <v>1200</v>
      </c>
      <c r="I29" s="52"/>
      <c r="J29" s="52"/>
      <c r="K29" s="50"/>
      <c r="L29" s="50"/>
      <c r="M29" s="52"/>
      <c r="N29" s="50"/>
      <c r="O29" s="48">
        <f t="shared" si="6"/>
        <v>1800</v>
      </c>
      <c r="Q29" s="52"/>
      <c r="T29" s="52"/>
      <c r="W29" s="52"/>
      <c r="Z29" s="52"/>
      <c r="AB29" s="112">
        <f t="shared" si="7"/>
        <v>0</v>
      </c>
    </row>
    <row r="30" spans="1:28" ht="16.5" customHeight="1" x14ac:dyDescent="0.15">
      <c r="A30" s="4" t="s">
        <v>5</v>
      </c>
      <c r="B30" s="91"/>
      <c r="C30" s="49">
        <v>3000</v>
      </c>
      <c r="D30" s="49">
        <v>3000</v>
      </c>
      <c r="E30" s="49">
        <v>3000</v>
      </c>
      <c r="F30" s="49">
        <v>3000</v>
      </c>
      <c r="G30" s="49">
        <v>3000</v>
      </c>
      <c r="H30" s="49">
        <v>3000</v>
      </c>
      <c r="I30" s="49">
        <v>3000</v>
      </c>
      <c r="J30" s="49">
        <v>3000</v>
      </c>
      <c r="K30" s="49">
        <v>3000</v>
      </c>
      <c r="L30" s="49">
        <v>3000</v>
      </c>
      <c r="M30" s="49">
        <v>3000</v>
      </c>
      <c r="N30" s="49">
        <v>3000</v>
      </c>
      <c r="O30" s="48">
        <f t="shared" si="6"/>
        <v>36000</v>
      </c>
      <c r="P30" s="49">
        <v>3000</v>
      </c>
      <c r="Q30" s="49">
        <v>3000</v>
      </c>
      <c r="R30" s="49">
        <v>3000</v>
      </c>
      <c r="S30" s="49">
        <v>3000</v>
      </c>
      <c r="T30" s="49">
        <v>3000</v>
      </c>
      <c r="U30" s="49">
        <v>3000</v>
      </c>
      <c r="V30" s="49">
        <v>3000</v>
      </c>
      <c r="W30" s="49">
        <v>3000</v>
      </c>
      <c r="X30" s="49">
        <v>3000</v>
      </c>
      <c r="Y30" s="49">
        <v>3000</v>
      </c>
      <c r="Z30" s="49">
        <v>3000</v>
      </c>
      <c r="AA30" s="49">
        <v>3000</v>
      </c>
      <c r="AB30" s="112">
        <f t="shared" si="7"/>
        <v>36000</v>
      </c>
    </row>
    <row r="31" spans="1:28" ht="16.5" customHeight="1" x14ac:dyDescent="0.15">
      <c r="A31" s="6" t="s">
        <v>6</v>
      </c>
      <c r="B31" s="93">
        <v>3000</v>
      </c>
      <c r="C31" s="49">
        <v>3000</v>
      </c>
      <c r="D31" s="49">
        <v>3000</v>
      </c>
      <c r="E31" s="49">
        <v>3000</v>
      </c>
      <c r="F31" s="49">
        <v>3000</v>
      </c>
      <c r="G31" s="49">
        <v>3000</v>
      </c>
      <c r="H31" s="49">
        <v>3000</v>
      </c>
      <c r="I31" s="49">
        <v>3000</v>
      </c>
      <c r="J31" s="49">
        <v>3000</v>
      </c>
      <c r="K31" s="49">
        <v>3000</v>
      </c>
      <c r="L31" s="49">
        <v>3000</v>
      </c>
      <c r="M31" s="49">
        <v>3000</v>
      </c>
      <c r="N31" s="49">
        <v>3000</v>
      </c>
      <c r="O31" s="48">
        <f t="shared" si="6"/>
        <v>36000</v>
      </c>
      <c r="P31" s="49">
        <v>3000</v>
      </c>
      <c r="Q31" s="49">
        <v>3000</v>
      </c>
      <c r="R31" s="49">
        <v>3000</v>
      </c>
      <c r="S31" s="49">
        <v>3000</v>
      </c>
      <c r="T31" s="49">
        <v>3000</v>
      </c>
      <c r="U31" s="49">
        <v>3000</v>
      </c>
      <c r="V31" s="49">
        <v>3000</v>
      </c>
      <c r="W31" s="49">
        <v>3000</v>
      </c>
      <c r="X31" s="49">
        <v>3000</v>
      </c>
      <c r="Y31" s="49">
        <v>3000</v>
      </c>
      <c r="Z31" s="49">
        <v>3000</v>
      </c>
      <c r="AA31" s="49">
        <v>3000</v>
      </c>
      <c r="AB31" s="112">
        <f t="shared" si="7"/>
        <v>36000</v>
      </c>
    </row>
    <row r="32" spans="1:28" ht="14.25" customHeight="1" x14ac:dyDescent="0.15">
      <c r="A32" s="6" t="s">
        <v>7</v>
      </c>
      <c r="B32" s="93">
        <v>3000</v>
      </c>
      <c r="C32" s="47">
        <v>150</v>
      </c>
      <c r="D32" s="47">
        <v>150</v>
      </c>
      <c r="E32" s="47">
        <v>150</v>
      </c>
      <c r="F32" s="47">
        <v>150</v>
      </c>
      <c r="G32" s="47">
        <v>150</v>
      </c>
      <c r="H32" s="47">
        <v>150</v>
      </c>
      <c r="I32" s="47">
        <v>150</v>
      </c>
      <c r="J32" s="47">
        <v>150</v>
      </c>
      <c r="K32" s="47">
        <v>150</v>
      </c>
      <c r="L32" s="47">
        <v>150</v>
      </c>
      <c r="M32" s="47">
        <v>150</v>
      </c>
      <c r="N32" s="47">
        <v>150</v>
      </c>
      <c r="O32" s="48">
        <f t="shared" si="6"/>
        <v>1800</v>
      </c>
      <c r="P32" s="47">
        <v>150</v>
      </c>
      <c r="Q32" s="47">
        <v>150</v>
      </c>
      <c r="R32" s="47">
        <v>150</v>
      </c>
      <c r="S32" s="47">
        <v>150</v>
      </c>
      <c r="T32" s="47">
        <v>150</v>
      </c>
      <c r="U32" s="47">
        <v>150</v>
      </c>
      <c r="V32" s="47">
        <v>150</v>
      </c>
      <c r="W32" s="47">
        <v>150</v>
      </c>
      <c r="X32" s="47">
        <v>150</v>
      </c>
      <c r="Y32" s="47">
        <v>150</v>
      </c>
      <c r="Z32" s="47">
        <v>150</v>
      </c>
      <c r="AA32" s="47">
        <v>150</v>
      </c>
      <c r="AB32" s="112">
        <f t="shared" si="7"/>
        <v>1800</v>
      </c>
    </row>
    <row r="33" spans="1:28" ht="14.25" customHeight="1" x14ac:dyDescent="0.15">
      <c r="A33" s="5" t="s">
        <v>8</v>
      </c>
      <c r="B33" s="92">
        <v>150</v>
      </c>
      <c r="C33" s="52"/>
      <c r="D33" s="52"/>
      <c r="E33" s="52"/>
      <c r="F33" s="52"/>
      <c r="G33" s="49">
        <v>4000</v>
      </c>
      <c r="H33" s="51">
        <v>4000</v>
      </c>
      <c r="I33" s="52"/>
      <c r="J33" s="50"/>
      <c r="K33" s="50"/>
      <c r="L33" s="50"/>
      <c r="M33" s="50"/>
      <c r="N33" s="50">
        <v>4000</v>
      </c>
      <c r="O33" s="48">
        <f t="shared" si="6"/>
        <v>12000</v>
      </c>
      <c r="AA33" s="50">
        <v>4000</v>
      </c>
      <c r="AB33" s="112">
        <f t="shared" si="7"/>
        <v>4000</v>
      </c>
    </row>
    <row r="34" spans="1:28" ht="15.6" customHeight="1" x14ac:dyDescent="0.15">
      <c r="A34" s="4" t="s">
        <v>9</v>
      </c>
      <c r="B34" s="91"/>
      <c r="C34" s="49">
        <v>1750</v>
      </c>
      <c r="D34" s="52"/>
      <c r="E34" s="52"/>
      <c r="F34" s="52"/>
      <c r="G34" s="52"/>
      <c r="H34" s="52"/>
      <c r="I34" s="52"/>
      <c r="J34" s="52"/>
      <c r="K34" s="50"/>
      <c r="L34" s="50"/>
      <c r="M34" s="50"/>
      <c r="N34" s="50"/>
      <c r="O34" s="48">
        <f t="shared" si="6"/>
        <v>1750</v>
      </c>
      <c r="AB34" s="112"/>
    </row>
    <row r="35" spans="1:28" ht="14.25" customHeight="1" x14ac:dyDescent="0.15">
      <c r="A35" s="6" t="s">
        <v>10</v>
      </c>
      <c r="B35" s="93">
        <v>1750</v>
      </c>
      <c r="C35" s="47">
        <v>500</v>
      </c>
      <c r="D35" s="47">
        <v>500</v>
      </c>
      <c r="E35" s="47">
        <v>500</v>
      </c>
      <c r="F35" s="47">
        <v>500</v>
      </c>
      <c r="G35" s="47">
        <v>500</v>
      </c>
      <c r="H35" s="47">
        <v>500</v>
      </c>
      <c r="I35" s="47">
        <v>500</v>
      </c>
      <c r="J35" s="47">
        <v>500</v>
      </c>
      <c r="K35" s="47">
        <v>500</v>
      </c>
      <c r="L35" s="47">
        <v>500</v>
      </c>
      <c r="M35" s="47">
        <v>500</v>
      </c>
      <c r="N35" s="47">
        <v>500</v>
      </c>
      <c r="O35" s="48">
        <f t="shared" si="6"/>
        <v>6000</v>
      </c>
      <c r="P35" s="47">
        <v>500</v>
      </c>
      <c r="Q35" s="47">
        <v>500</v>
      </c>
      <c r="R35" s="47">
        <v>500</v>
      </c>
      <c r="S35" s="47">
        <v>500</v>
      </c>
      <c r="T35" s="47">
        <v>500</v>
      </c>
      <c r="U35" s="47">
        <v>500</v>
      </c>
      <c r="V35" s="47">
        <v>500</v>
      </c>
      <c r="W35" s="47">
        <v>500</v>
      </c>
      <c r="X35" s="47">
        <v>500</v>
      </c>
      <c r="Y35" s="47">
        <v>500</v>
      </c>
      <c r="Z35" s="47">
        <v>500</v>
      </c>
      <c r="AA35" s="47">
        <v>500</v>
      </c>
      <c r="AB35" s="112">
        <f t="shared" si="7"/>
        <v>6000</v>
      </c>
    </row>
    <row r="36" spans="1:28" ht="15" customHeight="1" x14ac:dyDescent="0.15">
      <c r="A36" s="5" t="s">
        <v>11</v>
      </c>
      <c r="B36" s="92">
        <v>500</v>
      </c>
      <c r="C36" s="47">
        <v>400</v>
      </c>
      <c r="D36" s="52"/>
      <c r="E36" s="47">
        <v>400</v>
      </c>
      <c r="F36" s="47">
        <v>400</v>
      </c>
      <c r="G36" s="47">
        <v>400</v>
      </c>
      <c r="H36" s="47">
        <v>400</v>
      </c>
      <c r="I36" s="47">
        <v>400</v>
      </c>
      <c r="J36" s="47">
        <v>400</v>
      </c>
      <c r="K36" s="50"/>
      <c r="L36" s="47">
        <v>400</v>
      </c>
      <c r="M36" s="47">
        <v>400</v>
      </c>
      <c r="N36" s="47">
        <v>400</v>
      </c>
      <c r="O36" s="48">
        <f t="shared" si="6"/>
        <v>4000</v>
      </c>
      <c r="P36" s="47">
        <v>400</v>
      </c>
      <c r="Q36" s="47">
        <v>400</v>
      </c>
      <c r="R36" s="47">
        <v>400</v>
      </c>
      <c r="S36" s="47">
        <v>400</v>
      </c>
      <c r="T36" s="47">
        <v>400</v>
      </c>
      <c r="U36" s="47">
        <v>400</v>
      </c>
      <c r="V36" s="47">
        <v>400</v>
      </c>
      <c r="W36" s="47">
        <v>400</v>
      </c>
      <c r="X36" s="47">
        <v>400</v>
      </c>
      <c r="Y36" s="47">
        <v>400</v>
      </c>
      <c r="Z36" s="47">
        <v>400</v>
      </c>
      <c r="AA36" s="47">
        <v>400</v>
      </c>
      <c r="AB36" s="112">
        <f t="shared" si="7"/>
        <v>4800</v>
      </c>
    </row>
    <row r="37" spans="1:28" ht="15.6" customHeight="1" x14ac:dyDescent="0.15">
      <c r="A37" s="5" t="s">
        <v>12</v>
      </c>
      <c r="B37" s="92">
        <v>400</v>
      </c>
      <c r="C37" s="47">
        <v>140</v>
      </c>
      <c r="D37" s="47">
        <v>140</v>
      </c>
      <c r="E37" s="47">
        <v>140</v>
      </c>
      <c r="F37" s="47">
        <v>140</v>
      </c>
      <c r="G37" s="47">
        <v>140</v>
      </c>
      <c r="H37" s="47">
        <v>140</v>
      </c>
      <c r="I37" s="47">
        <v>140</v>
      </c>
      <c r="J37" s="47">
        <v>140</v>
      </c>
      <c r="K37" s="47">
        <v>140</v>
      </c>
      <c r="L37" s="47">
        <v>140</v>
      </c>
      <c r="M37" s="47">
        <v>140</v>
      </c>
      <c r="N37" s="47">
        <v>140</v>
      </c>
      <c r="O37" s="48">
        <f t="shared" si="6"/>
        <v>1680</v>
      </c>
      <c r="P37" s="47">
        <v>140</v>
      </c>
      <c r="Q37" s="47">
        <v>140</v>
      </c>
      <c r="R37" s="47">
        <v>140</v>
      </c>
      <c r="S37" s="47">
        <v>140</v>
      </c>
      <c r="T37" s="47">
        <v>140</v>
      </c>
      <c r="U37" s="47">
        <v>140</v>
      </c>
      <c r="V37" s="47">
        <v>140</v>
      </c>
      <c r="W37" s="47">
        <v>140</v>
      </c>
      <c r="X37" s="47">
        <v>140</v>
      </c>
      <c r="Y37" s="47">
        <v>140</v>
      </c>
      <c r="Z37" s="47">
        <v>140</v>
      </c>
      <c r="AA37" s="47">
        <v>140</v>
      </c>
      <c r="AB37" s="112">
        <f t="shared" si="7"/>
        <v>1680</v>
      </c>
    </row>
    <row r="38" spans="1:28" ht="14.25" customHeight="1" x14ac:dyDescent="0.15">
      <c r="A38" s="5" t="s">
        <v>13</v>
      </c>
      <c r="B38" s="92">
        <v>140</v>
      </c>
      <c r="C38" s="52"/>
      <c r="D38" s="49">
        <v>2500</v>
      </c>
      <c r="E38" s="52"/>
      <c r="F38" s="52"/>
      <c r="G38" s="52"/>
      <c r="H38" s="51">
        <v>2500</v>
      </c>
      <c r="I38" s="52"/>
      <c r="J38" s="50"/>
      <c r="K38" s="50">
        <v>2500</v>
      </c>
      <c r="L38" s="50"/>
      <c r="M38" s="50"/>
      <c r="N38" s="50"/>
      <c r="O38" s="48">
        <f>SUM(C38:N38)</f>
        <v>7500</v>
      </c>
      <c r="X38" s="50">
        <v>2500</v>
      </c>
      <c r="AB38" s="112">
        <f t="shared" si="7"/>
        <v>2500</v>
      </c>
    </row>
    <row r="39" spans="1:28" ht="14.25" customHeight="1" x14ac:dyDescent="0.15">
      <c r="A39" s="4" t="s">
        <v>14</v>
      </c>
      <c r="B39" s="91"/>
      <c r="C39" s="52"/>
      <c r="D39" s="52"/>
      <c r="E39" s="52"/>
      <c r="F39" s="52"/>
      <c r="G39" s="52"/>
      <c r="H39" s="72">
        <v>0</v>
      </c>
      <c r="I39" s="52"/>
      <c r="J39" s="50"/>
      <c r="K39" s="50"/>
      <c r="L39" s="50"/>
      <c r="M39" s="50"/>
      <c r="N39" s="50"/>
      <c r="O39" s="48"/>
      <c r="AB39" s="19"/>
    </row>
    <row r="40" spans="1:28" ht="14.45" customHeight="1" x14ac:dyDescent="0.15">
      <c r="A40" s="4" t="s">
        <v>15</v>
      </c>
      <c r="B40" s="91"/>
      <c r="C40" s="52"/>
      <c r="D40" s="52"/>
      <c r="E40" s="52"/>
      <c r="F40" s="52"/>
      <c r="G40" s="52"/>
      <c r="H40" s="72">
        <v>0</v>
      </c>
      <c r="I40" s="52"/>
      <c r="J40" s="50"/>
      <c r="K40" s="50"/>
      <c r="L40" s="50"/>
      <c r="M40" s="50"/>
      <c r="N40" s="50"/>
      <c r="O40" s="48"/>
      <c r="AB40" s="19"/>
    </row>
    <row r="41" spans="1:28" ht="18.600000000000001" customHeight="1" x14ac:dyDescent="0.15">
      <c r="A41" s="4" t="s">
        <v>16</v>
      </c>
      <c r="B41" s="91"/>
      <c r="C41" s="101">
        <v>250</v>
      </c>
      <c r="D41" s="52"/>
      <c r="E41" s="101">
        <v>250</v>
      </c>
      <c r="F41" s="52"/>
      <c r="G41" s="101">
        <v>250</v>
      </c>
      <c r="H41" s="52"/>
      <c r="I41" s="52"/>
      <c r="J41" s="52"/>
      <c r="K41" s="50"/>
      <c r="L41" s="52"/>
      <c r="M41" s="50"/>
      <c r="N41" s="52"/>
      <c r="O41" s="48">
        <f t="shared" si="6"/>
        <v>750</v>
      </c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19">
        <f>SUM(P41:AA41)</f>
        <v>0</v>
      </c>
    </row>
    <row r="42" spans="1:28" ht="14.25" customHeight="1" x14ac:dyDescent="0.15">
      <c r="A42" s="5">
        <v>250</v>
      </c>
      <c r="B42" s="91"/>
      <c r="C42" s="50"/>
      <c r="D42" s="50"/>
      <c r="E42" s="50"/>
      <c r="F42" s="50"/>
      <c r="G42" s="50"/>
      <c r="H42" s="73">
        <v>138330</v>
      </c>
      <c r="I42" s="52"/>
      <c r="J42" s="50"/>
      <c r="K42" s="50"/>
      <c r="L42" s="50"/>
      <c r="M42" s="50"/>
      <c r="N42" s="50"/>
      <c r="O42" s="50"/>
      <c r="AB42" s="19"/>
    </row>
    <row r="43" spans="1:28" ht="14.25" customHeight="1" x14ac:dyDescent="0.15">
      <c r="A43" s="43" t="s">
        <v>47</v>
      </c>
      <c r="B43" s="44"/>
      <c r="C43" s="96">
        <f>SUM(C24:C41)</f>
        <v>12315</v>
      </c>
      <c r="D43" s="96">
        <f t="shared" ref="D43:N43" si="8">SUM(D24:D41)</f>
        <v>12115</v>
      </c>
      <c r="E43" s="96">
        <f t="shared" si="8"/>
        <v>10265</v>
      </c>
      <c r="F43" s="96">
        <f t="shared" si="8"/>
        <v>10315</v>
      </c>
      <c r="G43" s="96">
        <f t="shared" si="8"/>
        <v>14265</v>
      </c>
      <c r="H43" s="96">
        <f t="shared" si="8"/>
        <v>20715</v>
      </c>
      <c r="I43" s="96">
        <f t="shared" si="8"/>
        <v>10015</v>
      </c>
      <c r="J43" s="96">
        <f t="shared" si="8"/>
        <v>10015</v>
      </c>
      <c r="K43" s="97">
        <f>SUM(K25:K38)</f>
        <v>12115</v>
      </c>
      <c r="L43" s="96">
        <f t="shared" si="8"/>
        <v>10015</v>
      </c>
      <c r="M43" s="96">
        <f t="shared" si="8"/>
        <v>10015</v>
      </c>
      <c r="N43" s="96">
        <f t="shared" si="8"/>
        <v>14015</v>
      </c>
      <c r="O43" s="96">
        <f>SUM(C43:N43)</f>
        <v>146180</v>
      </c>
      <c r="P43" s="111">
        <f>SUM(P24:P42)</f>
        <v>10015</v>
      </c>
      <c r="Q43" s="111">
        <f>SUM(Q24:Q42)</f>
        <v>10015</v>
      </c>
      <c r="R43" s="111">
        <f>SUM(R25:R41:R42)</f>
        <v>10015</v>
      </c>
      <c r="S43" s="111">
        <f t="shared" ref="S43:AA43" si="9">SUM(S24:S41)</f>
        <v>13015</v>
      </c>
      <c r="T43" s="111">
        <f t="shared" si="9"/>
        <v>10015</v>
      </c>
      <c r="U43" s="111">
        <f t="shared" si="9"/>
        <v>10015</v>
      </c>
      <c r="V43" s="111">
        <f t="shared" si="9"/>
        <v>10015</v>
      </c>
      <c r="W43" s="111">
        <f t="shared" si="9"/>
        <v>10015</v>
      </c>
      <c r="X43" s="111">
        <f t="shared" si="9"/>
        <v>12515</v>
      </c>
      <c r="Y43" s="111">
        <f t="shared" si="9"/>
        <v>10015</v>
      </c>
      <c r="Z43" s="111">
        <f t="shared" si="9"/>
        <v>10015</v>
      </c>
      <c r="AA43" s="111">
        <f t="shared" si="9"/>
        <v>14015</v>
      </c>
      <c r="AB43" s="113">
        <f>SUM(P43:AA43)</f>
        <v>129680</v>
      </c>
    </row>
    <row r="44" spans="1:28" ht="12.6" customHeight="1" x14ac:dyDescent="0.15">
      <c r="A44" s="10"/>
      <c r="B44" s="46"/>
      <c r="C44" s="52"/>
      <c r="D44" s="52"/>
      <c r="E44" s="52"/>
      <c r="F44" s="52"/>
      <c r="G44" s="52"/>
      <c r="H44" s="64"/>
      <c r="I44" s="64"/>
      <c r="J44" s="64"/>
      <c r="K44" s="64"/>
      <c r="L44" s="64"/>
      <c r="M44" s="64"/>
      <c r="N44" s="64"/>
      <c r="O44" s="64"/>
      <c r="AB44" s="19"/>
    </row>
    <row r="45" spans="1:28" ht="12.2" customHeight="1" x14ac:dyDescent="0.15">
      <c r="A45" s="10"/>
      <c r="B45" s="46"/>
      <c r="C45" s="52"/>
      <c r="D45" s="52"/>
      <c r="E45" s="52"/>
      <c r="F45" s="52"/>
      <c r="G45" s="52"/>
      <c r="H45" s="64"/>
      <c r="I45" s="64"/>
      <c r="J45" s="64"/>
      <c r="K45" s="64"/>
      <c r="L45" s="64"/>
      <c r="M45" s="64"/>
      <c r="N45" s="64"/>
      <c r="O45" s="64"/>
      <c r="AB45" s="19"/>
    </row>
    <row r="46" spans="1:28" ht="12.2" customHeight="1" x14ac:dyDescent="0.15">
      <c r="A46" s="10"/>
      <c r="B46" s="46"/>
      <c r="C46" s="52"/>
      <c r="D46" s="52"/>
      <c r="E46" s="52"/>
      <c r="F46" s="52"/>
      <c r="G46" s="52"/>
      <c r="H46" s="64"/>
      <c r="I46" s="64"/>
      <c r="J46" s="64"/>
      <c r="K46" s="64"/>
      <c r="L46" s="64"/>
      <c r="M46" s="64"/>
      <c r="N46" s="64"/>
      <c r="O46" s="64"/>
      <c r="AB46" s="19"/>
    </row>
    <row r="47" spans="1:28" ht="14.25" customHeight="1" x14ac:dyDescent="0.15">
      <c r="A47" s="30">
        <v>255238</v>
      </c>
      <c r="B47" s="59">
        <v>294128</v>
      </c>
      <c r="C47" s="49">
        <v>338546</v>
      </c>
      <c r="D47" s="49">
        <v>77905</v>
      </c>
      <c r="E47" s="49">
        <v>443121</v>
      </c>
      <c r="F47" s="49">
        <v>487518</v>
      </c>
      <c r="G47" s="49">
        <v>223630</v>
      </c>
      <c r="H47" s="63">
        <v>255238</v>
      </c>
      <c r="I47" s="63">
        <v>294128</v>
      </c>
      <c r="J47" s="63">
        <v>338546</v>
      </c>
      <c r="K47" s="63">
        <v>386702</v>
      </c>
      <c r="L47" s="63">
        <v>443121</v>
      </c>
      <c r="M47" s="69">
        <v>487518</v>
      </c>
      <c r="N47" s="63">
        <v>534653</v>
      </c>
      <c r="O47" s="64"/>
      <c r="P47" s="109">
        <v>578681</v>
      </c>
      <c r="Q47" s="9">
        <v>661790</v>
      </c>
      <c r="R47" s="9">
        <v>717261</v>
      </c>
      <c r="S47" s="12">
        <v>803141</v>
      </c>
      <c r="T47" s="12">
        <v>842739</v>
      </c>
      <c r="U47" s="12">
        <v>887829</v>
      </c>
      <c r="V47" s="12">
        <v>941121</v>
      </c>
      <c r="W47" s="12">
        <v>1002978</v>
      </c>
      <c r="X47" s="12">
        <v>1066173</v>
      </c>
      <c r="Y47" s="12">
        <v>1123331</v>
      </c>
      <c r="Z47" s="12">
        <v>1181577</v>
      </c>
      <c r="AA47" s="12">
        <v>1242344</v>
      </c>
      <c r="AB47" s="19"/>
    </row>
    <row r="48" spans="1:28" ht="12.2" customHeight="1" x14ac:dyDescent="0.15">
      <c r="A48" s="10"/>
      <c r="B48" s="46"/>
      <c r="C48" s="65"/>
      <c r="D48" s="65"/>
      <c r="E48" s="65"/>
      <c r="F48" s="65"/>
      <c r="G48" s="65"/>
      <c r="H48" s="64"/>
      <c r="I48" s="64"/>
      <c r="J48" s="64"/>
      <c r="K48" s="64"/>
      <c r="L48" s="64"/>
      <c r="M48" s="64"/>
      <c r="N48" s="64"/>
      <c r="O48" s="64"/>
      <c r="AB48" s="19"/>
    </row>
    <row r="49" spans="1:28" ht="14.1" customHeight="1" x14ac:dyDescent="0.15">
      <c r="A49" s="13" t="s">
        <v>18</v>
      </c>
      <c r="B49" s="60"/>
      <c r="C49" s="66">
        <v>71905</v>
      </c>
      <c r="D49" s="49">
        <v>44043</v>
      </c>
      <c r="E49" s="66">
        <v>74224</v>
      </c>
      <c r="F49" s="66">
        <v>27458</v>
      </c>
      <c r="G49" s="70">
        <v>31608</v>
      </c>
      <c r="H49" s="63">
        <v>38890</v>
      </c>
      <c r="I49" s="63">
        <v>44418</v>
      </c>
      <c r="J49" s="63">
        <v>48156</v>
      </c>
      <c r="K49" s="63">
        <v>56419</v>
      </c>
      <c r="L49" s="63">
        <v>44397</v>
      </c>
      <c r="M49" s="63">
        <v>47135</v>
      </c>
      <c r="N49" s="63">
        <v>44028</v>
      </c>
      <c r="O49" s="64"/>
      <c r="P49" s="9">
        <f t="shared" ref="P49:AA49" si="10">P19-P43</f>
        <v>55258.62</v>
      </c>
      <c r="Q49" s="9">
        <f t="shared" si="10"/>
        <v>63463.792400000006</v>
      </c>
      <c r="R49" s="9">
        <f t="shared" si="10"/>
        <v>50290.075848</v>
      </c>
      <c r="S49" s="9">
        <f t="shared" si="10"/>
        <v>50036.021516959998</v>
      </c>
      <c r="T49" s="9">
        <f t="shared" si="10"/>
        <v>54648.540430339199</v>
      </c>
      <c r="U49" s="9">
        <f t="shared" si="10"/>
        <v>53732.750808606783</v>
      </c>
      <c r="V49" s="9">
        <f t="shared" si="10"/>
        <v>62116.235016172141</v>
      </c>
      <c r="W49" s="9">
        <f t="shared" si="10"/>
        <v>63749.744700323441</v>
      </c>
      <c r="X49" s="9">
        <f t="shared" si="10"/>
        <v>69619.554894006462</v>
      </c>
      <c r="Y49" s="9">
        <f t="shared" si="10"/>
        <v>58500.851097880135</v>
      </c>
      <c r="Z49" s="9">
        <f t="shared" si="10"/>
        <v>61321.637021957606</v>
      </c>
      <c r="AA49" s="9">
        <f t="shared" si="10"/>
        <v>58442.972740439145</v>
      </c>
      <c r="AB49" s="19"/>
    </row>
    <row r="50" spans="1:28" ht="14.25" customHeight="1" x14ac:dyDescent="0.15">
      <c r="A50" s="31">
        <v>38890</v>
      </c>
      <c r="B50" s="61">
        <v>44418</v>
      </c>
      <c r="C50" s="68"/>
      <c r="D50" s="49">
        <v>56419</v>
      </c>
      <c r="E50" s="49">
        <v>44397</v>
      </c>
      <c r="F50" s="49">
        <v>47135</v>
      </c>
      <c r="G50" s="49">
        <v>44028</v>
      </c>
      <c r="H50" s="64"/>
      <c r="I50" s="64"/>
      <c r="J50" s="64"/>
      <c r="K50" s="64"/>
      <c r="L50" s="64"/>
      <c r="M50" s="64"/>
      <c r="N50" s="64"/>
      <c r="O50" s="64"/>
      <c r="AB50" s="19"/>
    </row>
    <row r="51" spans="1:28" ht="12.2" customHeight="1" x14ac:dyDescent="0.15">
      <c r="A51" s="22" t="s">
        <v>19</v>
      </c>
      <c r="B51" s="62"/>
      <c r="C51" s="75">
        <v>77905</v>
      </c>
      <c r="D51" s="76">
        <v>121948</v>
      </c>
      <c r="E51" s="77">
        <v>196172</v>
      </c>
      <c r="F51" s="77">
        <v>223630</v>
      </c>
      <c r="G51" s="77">
        <v>255238</v>
      </c>
      <c r="H51" s="78">
        <v>294128</v>
      </c>
      <c r="I51" s="78">
        <v>338546</v>
      </c>
      <c r="J51" s="78">
        <v>386702</v>
      </c>
      <c r="K51" s="78">
        <v>443121</v>
      </c>
      <c r="L51" s="78">
        <v>487518</v>
      </c>
      <c r="M51" s="78">
        <v>534653</v>
      </c>
      <c r="N51" s="78">
        <v>578681</v>
      </c>
      <c r="O51" s="80">
        <f>SUM(C51:N51)</f>
        <v>3938242</v>
      </c>
      <c r="P51" s="41">
        <f t="shared" ref="P51:AA51" si="11">P47+P49</f>
        <v>633939.62</v>
      </c>
      <c r="Q51" s="41">
        <f t="shared" si="11"/>
        <v>725253.79240000003</v>
      </c>
      <c r="R51" s="41">
        <f t="shared" si="11"/>
        <v>767551.07584800001</v>
      </c>
      <c r="S51" s="41">
        <f t="shared" si="11"/>
        <v>853177.02151696</v>
      </c>
      <c r="T51" s="41">
        <f t="shared" si="11"/>
        <v>897387.54043033917</v>
      </c>
      <c r="U51" s="41">
        <f t="shared" si="11"/>
        <v>941561.75080860674</v>
      </c>
      <c r="V51" s="41">
        <f t="shared" si="11"/>
        <v>1003237.2350161722</v>
      </c>
      <c r="W51" s="41">
        <f t="shared" si="11"/>
        <v>1066727.7447003233</v>
      </c>
      <c r="X51" s="41">
        <f t="shared" si="11"/>
        <v>1135792.5548940063</v>
      </c>
      <c r="Y51" s="41">
        <f t="shared" si="11"/>
        <v>1181831.8510978802</v>
      </c>
      <c r="Z51" s="41">
        <f t="shared" si="11"/>
        <v>1242898.6370219577</v>
      </c>
      <c r="AA51" s="41">
        <f t="shared" si="11"/>
        <v>1300786.9727404392</v>
      </c>
      <c r="AB51" s="114">
        <f>SUM(P51:AA51)</f>
        <v>11750145.796474684</v>
      </c>
    </row>
    <row r="52" spans="1:28" ht="12.2" customHeight="1" x14ac:dyDescent="0.15">
      <c r="B52" s="10"/>
      <c r="D52" s="29"/>
      <c r="E52" s="29"/>
      <c r="G52" s="29"/>
    </row>
    <row r="53" spans="1:28" ht="14.25" customHeight="1" x14ac:dyDescent="0.15">
      <c r="B53" s="11">
        <v>338546</v>
      </c>
      <c r="D53" s="32">
        <v>443121</v>
      </c>
      <c r="E53" s="33">
        <v>487518</v>
      </c>
      <c r="F53" s="11">
        <v>534653</v>
      </c>
      <c r="G53" s="33">
        <v>578681</v>
      </c>
    </row>
    <row r="56" spans="1:28" ht="15.95" customHeight="1" x14ac:dyDescent="0.15"/>
  </sheetData>
  <mergeCells count="4">
    <mergeCell ref="A1:O2"/>
    <mergeCell ref="C6:O6"/>
    <mergeCell ref="P6:AB6"/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Hp</cp:lastModifiedBy>
  <dcterms:created xsi:type="dcterms:W3CDTF">2022-03-17T18:31:23Z</dcterms:created>
  <dcterms:modified xsi:type="dcterms:W3CDTF">2022-03-18T17:14:25Z</dcterms:modified>
</cp:coreProperties>
</file>