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ccounting Fundamentals 1\Assignment -- practice example\"/>
    </mc:Choice>
  </mc:AlternateContent>
  <xr:revisionPtr revIDLastSave="0" documentId="8_{585532CA-DE49-4399-8507-D2ECB31969E9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5" i="5" l="1"/>
  <c r="G54" i="5"/>
  <c r="H61" i="5" s="1"/>
  <c r="H63" i="5" s="1"/>
  <c r="H68" i="5" s="1"/>
  <c r="H46" i="5"/>
  <c r="H45" i="5"/>
  <c r="H44" i="5"/>
  <c r="H12" i="5"/>
  <c r="H14" i="5"/>
  <c r="H19" i="5" s="1"/>
  <c r="H31" i="5" s="1"/>
  <c r="R33" i="1"/>
  <c r="P21" i="1"/>
  <c r="O18" i="1"/>
  <c r="O17" i="1"/>
  <c r="P16" i="1"/>
  <c r="O11" i="1"/>
  <c r="O7" i="1"/>
  <c r="K14" i="1"/>
  <c r="P14" i="1" s="1"/>
  <c r="D15" i="6" l="1"/>
  <c r="E15" i="6"/>
  <c r="F15" i="6"/>
  <c r="G15" i="6"/>
  <c r="K18" i="3" l="1"/>
  <c r="I18" i="3"/>
  <c r="H18" i="3"/>
  <c r="G18" i="3"/>
  <c r="F18" i="3"/>
  <c r="E18" i="3"/>
  <c r="D18" i="3"/>
  <c r="K14" i="2"/>
  <c r="I14" i="2"/>
  <c r="H14" i="2"/>
  <c r="G14" i="2"/>
  <c r="F14" i="2"/>
  <c r="E14" i="2"/>
  <c r="I16" i="4"/>
  <c r="H16" i="4"/>
  <c r="G16" i="4"/>
  <c r="F16" i="4"/>
  <c r="E16" i="4"/>
  <c r="D16" i="4"/>
  <c r="G13" i="7"/>
  <c r="F13" i="7"/>
  <c r="E13" i="7"/>
  <c r="Q41" i="1"/>
  <c r="P41" i="1"/>
  <c r="O41" i="1"/>
  <c r="N41" i="1"/>
  <c r="M41" i="1"/>
  <c r="L41" i="1"/>
  <c r="I41" i="1"/>
  <c r="H41" i="1"/>
  <c r="G41" i="1"/>
  <c r="F41" i="1"/>
  <c r="E41" i="1"/>
  <c r="D41" i="1"/>
  <c r="C41" i="1"/>
  <c r="R41" i="1"/>
  <c r="K41" i="1"/>
  <c r="J41" i="1"/>
  <c r="U41" i="1" l="1"/>
  <c r="T36" i="1"/>
  <c r="T41" i="1" s="1"/>
  <c r="S36" i="1"/>
  <c r="S38" i="1" l="1"/>
  <c r="S41" i="1" s="1"/>
  <c r="V38" i="1" l="1"/>
  <c r="V41" i="1" s="1"/>
</calcChain>
</file>

<file path=xl/sharedStrings.xml><?xml version="1.0" encoding="utf-8"?>
<sst xmlns="http://schemas.openxmlformats.org/spreadsheetml/2006/main" count="289" uniqueCount="139">
  <si>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</si>
  <si>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</si>
  <si>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</si>
  <si>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</si>
  <si>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</si>
  <si>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</si>
  <si>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</si>
  <si>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</si>
  <si>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</si>
  <si>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</si>
  <si>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</si>
  <si>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</si>
  <si>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</si>
  <si>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</si>
  <si>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</si>
  <si>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</si>
  <si>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</si>
  <si>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</si>
  <si>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</si>
  <si>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</si>
  <si>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</si>
  <si>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</si>
  <si>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</si>
  <si>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</si>
  <si>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</si>
  <si>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</si>
  <si>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</si>
  <si>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</si>
  <si>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</si>
  <si>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</si>
  <si>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</si>
  <si>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</si>
  <si>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</si>
  <si>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</si>
  <si>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</si>
  <si>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</si>
  <si>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</si>
  <si>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</si>
  <si>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</si>
  <si>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</si>
  <si>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</si>
  <si>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</si>
  <si>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</si>
  <si>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</si>
  <si>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</si>
  <si>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</si>
  <si>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</si>
  <si>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</si>
  <si>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</si>
  <si>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</si>
  <si>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</si>
  <si>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</si>
  <si>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</si>
  <si>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</si>
  <si>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</si>
  <si>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</si>
  <si>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</si>
  <si>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</si>
  <si>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</si>
  <si>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</si>
  <si>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</si>
  <si>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</si>
  <si>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</si>
  <si>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</si>
  <si>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</si>
  <si>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</si>
  <si>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</si>
  <si>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</si>
  <si>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</si>
  <si>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</si>
  <si>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</si>
  <si>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</si>
  <si>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</si>
  <si>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Bal B/f</t>
  </si>
  <si>
    <t>Bal c/f</t>
  </si>
  <si>
    <t>Bal b/f</t>
  </si>
  <si>
    <t>PETTY CASH BOOK</t>
  </si>
  <si>
    <t xml:space="preserve">From </t>
  </si>
  <si>
    <t>Debtors</t>
  </si>
  <si>
    <t>Petty</t>
  </si>
  <si>
    <t xml:space="preserve">    Closing Stock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</si>
  <si>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</si>
  <si>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</si>
  <si>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</si>
  <si>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</si>
  <si>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</si>
  <si>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</si>
  <si>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</si>
  <si>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</si>
  <si>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Stamps</t>
  </si>
  <si>
    <t>Discount</t>
  </si>
  <si>
    <t>Allowed</t>
  </si>
  <si>
    <t>Advertising</t>
  </si>
  <si>
    <t>Received</t>
  </si>
  <si>
    <t>Equipment</t>
  </si>
  <si>
    <t>Discount Allowed</t>
  </si>
  <si>
    <t>Discount Received</t>
  </si>
  <si>
    <t>Dep'n Exp(MV)</t>
  </si>
  <si>
    <t>Accruals</t>
  </si>
  <si>
    <t xml:space="preserve">    Electricity</t>
  </si>
  <si>
    <t xml:space="preserve">    Discount Allowed</t>
  </si>
  <si>
    <t>Sundry Income</t>
  </si>
  <si>
    <t xml:space="preserve">    Postage</t>
  </si>
  <si>
    <t xml:space="preserve">    Advertising</t>
  </si>
  <si>
    <t xml:space="preserve">    Discount Received</t>
  </si>
  <si>
    <t xml:space="preserve">    Motor Vehicles</t>
  </si>
  <si>
    <t xml:space="preserve">    Fixtures and Equipment</t>
  </si>
  <si>
    <t xml:space="preserve">    Accruals</t>
  </si>
  <si>
    <t>=</t>
  </si>
  <si>
    <t>Depn charge (MV)</t>
  </si>
  <si>
    <t>HM Customs</t>
  </si>
  <si>
    <t>Electric</t>
  </si>
  <si>
    <t>Mr Morris</t>
  </si>
  <si>
    <t>Import duty</t>
  </si>
  <si>
    <t>Petty cash</t>
  </si>
  <si>
    <t>Provision for Dep'n (F and E)</t>
  </si>
  <si>
    <t>Cost</t>
  </si>
  <si>
    <t>NBV</t>
  </si>
  <si>
    <t>Provision</t>
  </si>
  <si>
    <t>for Dep'n</t>
  </si>
  <si>
    <t>Balance Sheet at 31st May 2017</t>
  </si>
  <si>
    <t xml:space="preserve">    3 months ended 31st May 2017</t>
  </si>
  <si>
    <t>Cash sales</t>
  </si>
  <si>
    <t>Mr Marlowe</t>
  </si>
  <si>
    <t>Mr Kato</t>
  </si>
  <si>
    <t>Mr Watson</t>
  </si>
  <si>
    <t>Fixtures</t>
  </si>
  <si>
    <t>Fixtures and</t>
  </si>
  <si>
    <t>Mr Callie</t>
  </si>
  <si>
    <t>Fixtures and Eqt</t>
  </si>
  <si>
    <t>Fictures and eqt</t>
  </si>
  <si>
    <t>Cr</t>
  </si>
  <si>
    <t>Discount received</t>
  </si>
  <si>
    <t>Depn charge (F &amp; E)</t>
  </si>
  <si>
    <t>15 % x (1860+88) x 1/12</t>
  </si>
  <si>
    <t>20% x 13600 x 1/12</t>
  </si>
  <si>
    <t xml:space="preserve">    Depreciation (24 + 227)</t>
  </si>
  <si>
    <t>Profit for the month</t>
  </si>
  <si>
    <t>Stock at 1-5-17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</si>
</sst>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62"/>
  <sheetViews>
    <sheetView tabSelected="1" workbookViewId="0">
      <selection activeCell="R33" sqref="R33"/>
    </sheetView>
  </sheetViews>
  <sheetFormatPr defaultRowHeight="12.75" x14ac:dyDescent="0.2"/>
  <cols>
    <col min="1" max="1" width="25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85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1" t="s">
        <v>23</v>
      </c>
      <c r="R2" s="42"/>
      <c r="S2" s="43" t="s">
        <v>27</v>
      </c>
      <c r="T2" s="44"/>
      <c r="U2" s="41" t="s">
        <v>29</v>
      </c>
      <c r="V2" s="44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3" t="s">
        <v>28</v>
      </c>
      <c r="T3" s="44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9270</v>
      </c>
      <c r="F6" s="2"/>
      <c r="H6" s="2"/>
      <c r="J6" s="2">
        <v>6000</v>
      </c>
      <c r="L6" s="2"/>
      <c r="N6" s="2"/>
      <c r="P6" s="2">
        <v>15270</v>
      </c>
      <c r="Q6" s="14"/>
      <c r="R6" s="8"/>
      <c r="T6" s="2"/>
      <c r="V6" s="2">
        <v>15270</v>
      </c>
    </row>
    <row r="7" spans="1:22" x14ac:dyDescent="0.2">
      <c r="A7" s="4" t="s">
        <v>34</v>
      </c>
      <c r="B7" s="9" t="s">
        <v>30</v>
      </c>
      <c r="D7" s="2">
        <v>3765</v>
      </c>
      <c r="F7" s="2"/>
      <c r="H7" s="2"/>
      <c r="I7">
        <v>12710</v>
      </c>
      <c r="J7" s="2"/>
      <c r="L7" s="2">
        <v>3760</v>
      </c>
      <c r="N7" s="2"/>
      <c r="O7">
        <f>I7-D7-L7</f>
        <v>5185</v>
      </c>
      <c r="P7" s="2"/>
      <c r="Q7" s="14"/>
      <c r="R7" s="8"/>
      <c r="T7" s="2"/>
      <c r="U7">
        <v>5185</v>
      </c>
      <c r="V7" s="2"/>
    </row>
    <row r="8" spans="1:22" x14ac:dyDescent="0.2">
      <c r="A8" s="4" t="s">
        <v>2</v>
      </c>
      <c r="B8" s="9" t="s">
        <v>30</v>
      </c>
      <c r="C8">
        <v>200</v>
      </c>
      <c r="D8" s="2"/>
      <c r="F8" s="2"/>
      <c r="H8" s="2"/>
      <c r="J8" s="2"/>
      <c r="K8">
        <v>68</v>
      </c>
      <c r="L8" s="2"/>
      <c r="N8" s="2">
        <v>68</v>
      </c>
      <c r="O8">
        <v>200</v>
      </c>
      <c r="P8" s="2"/>
      <c r="Q8" s="14"/>
      <c r="R8" s="8"/>
      <c r="T8" s="2"/>
      <c r="U8">
        <v>200</v>
      </c>
      <c r="V8" s="2"/>
    </row>
    <row r="9" spans="1:22" x14ac:dyDescent="0.2">
      <c r="A9" s="29" t="s">
        <v>86</v>
      </c>
      <c r="B9" s="9" t="s">
        <v>30</v>
      </c>
      <c r="C9">
        <v>13600</v>
      </c>
      <c r="D9" s="2"/>
      <c r="F9" s="2"/>
      <c r="H9" s="2"/>
      <c r="J9" s="2"/>
      <c r="L9" s="2"/>
      <c r="N9" s="2"/>
      <c r="O9">
        <v>13600</v>
      </c>
      <c r="P9" s="2"/>
      <c r="Q9" s="14"/>
      <c r="R9" s="8"/>
      <c r="T9" s="2"/>
      <c r="U9" s="14">
        <v>13600</v>
      </c>
      <c r="V9" s="2"/>
    </row>
    <row r="10" spans="1:22" x14ac:dyDescent="0.2">
      <c r="A10" s="4" t="s">
        <v>87</v>
      </c>
      <c r="B10" s="9" t="s">
        <v>30</v>
      </c>
      <c r="D10" s="2">
        <v>2400</v>
      </c>
      <c r="F10" s="2"/>
      <c r="H10" s="2"/>
      <c r="J10" s="2"/>
      <c r="L10" s="2"/>
      <c r="N10" s="2"/>
      <c r="P10" s="2">
        <v>2400</v>
      </c>
      <c r="Q10" s="14"/>
      <c r="R10" s="8">
        <v>227</v>
      </c>
      <c r="T10" s="2"/>
      <c r="V10" s="8">
        <v>2627</v>
      </c>
    </row>
    <row r="11" spans="1:22" x14ac:dyDescent="0.2">
      <c r="A11" s="29" t="s">
        <v>35</v>
      </c>
      <c r="B11" s="9" t="s">
        <v>30</v>
      </c>
      <c r="D11" s="2"/>
      <c r="F11" s="2"/>
      <c r="G11">
        <v>1860</v>
      </c>
      <c r="H11" s="2"/>
      <c r="J11" s="2"/>
      <c r="K11">
        <v>88</v>
      </c>
      <c r="L11" s="2"/>
      <c r="N11" s="2"/>
      <c r="O11">
        <f>G11+K11</f>
        <v>1948</v>
      </c>
      <c r="P11" s="2"/>
      <c r="Q11" s="14"/>
      <c r="R11" s="8"/>
      <c r="T11" s="2"/>
      <c r="U11">
        <v>1948</v>
      </c>
      <c r="V11" s="8"/>
    </row>
    <row r="12" spans="1:22" x14ac:dyDescent="0.2">
      <c r="A12" s="4" t="s">
        <v>115</v>
      </c>
      <c r="B12" s="9" t="s">
        <v>30</v>
      </c>
      <c r="D12" s="2"/>
      <c r="F12" s="2"/>
      <c r="H12" s="2"/>
      <c r="J12" s="2"/>
      <c r="L12" s="2"/>
      <c r="N12" s="2"/>
      <c r="P12" s="2"/>
      <c r="Q12" s="14"/>
      <c r="R12" s="8">
        <v>24</v>
      </c>
      <c r="T12" s="2"/>
      <c r="V12" s="8">
        <v>24</v>
      </c>
    </row>
    <row r="13" spans="1:22" x14ac:dyDescent="0.2">
      <c r="A13" s="4" t="s">
        <v>0</v>
      </c>
      <c r="B13" s="9" t="s">
        <v>30</v>
      </c>
      <c r="C13">
        <v>4800</v>
      </c>
      <c r="D13" s="2"/>
      <c r="E13">
        <v>5520</v>
      </c>
      <c r="F13" s="2"/>
      <c r="H13" s="2"/>
      <c r="J13" s="2">
        <v>4800</v>
      </c>
      <c r="L13" s="2"/>
      <c r="N13" s="2"/>
      <c r="O13">
        <v>5520</v>
      </c>
      <c r="P13" s="2"/>
      <c r="Q13" s="14"/>
      <c r="R13" s="8"/>
      <c r="T13" s="2"/>
      <c r="U13">
        <v>5520</v>
      </c>
      <c r="V13" s="2"/>
    </row>
    <row r="14" spans="1:22" x14ac:dyDescent="0.2">
      <c r="A14" s="4" t="s">
        <v>1</v>
      </c>
      <c r="B14" s="9" t="s">
        <v>30</v>
      </c>
      <c r="D14" s="2">
        <v>2500</v>
      </c>
      <c r="F14" s="2"/>
      <c r="H14" s="2">
        <v>4890</v>
      </c>
      <c r="J14" s="2"/>
      <c r="K14">
        <f>2754+250</f>
        <v>3004</v>
      </c>
      <c r="L14" s="2"/>
      <c r="N14" s="2"/>
      <c r="P14" s="2">
        <f>D14+H14-K14</f>
        <v>4386</v>
      </c>
      <c r="Q14" s="14"/>
      <c r="R14" s="8"/>
      <c r="T14" s="2"/>
      <c r="V14" s="2">
        <v>4386</v>
      </c>
    </row>
    <row r="15" spans="1:22" x14ac:dyDescent="0.2">
      <c r="A15" s="4" t="s">
        <v>3</v>
      </c>
      <c r="B15" s="9" t="s">
        <v>30</v>
      </c>
      <c r="D15" s="2">
        <v>4000</v>
      </c>
      <c r="F15" s="2"/>
      <c r="H15" s="2"/>
      <c r="J15" s="2"/>
      <c r="L15" s="2"/>
      <c r="N15" s="2"/>
      <c r="P15" s="2">
        <v>4000</v>
      </c>
      <c r="Q15" s="14"/>
      <c r="R15" s="8"/>
      <c r="T15" s="2"/>
      <c r="V15" s="2">
        <v>4000</v>
      </c>
    </row>
    <row r="16" spans="1:22" x14ac:dyDescent="0.2">
      <c r="A16" s="4" t="s">
        <v>5</v>
      </c>
      <c r="B16" s="9" t="s">
        <v>30</v>
      </c>
      <c r="D16" s="2">
        <v>250</v>
      </c>
      <c r="F16" s="2">
        <v>920</v>
      </c>
      <c r="G16">
        <v>815</v>
      </c>
      <c r="H16" s="2"/>
      <c r="J16" s="2">
        <v>335</v>
      </c>
      <c r="K16" s="29">
        <v>250</v>
      </c>
      <c r="L16" s="2"/>
      <c r="M16">
        <v>8</v>
      </c>
      <c r="N16" s="2"/>
      <c r="P16" s="2">
        <f>D16+F16-G16+J16-K16-M16</f>
        <v>432</v>
      </c>
      <c r="Q16" s="14"/>
      <c r="R16" s="8"/>
      <c r="T16" s="2"/>
      <c r="V16" s="2">
        <v>432</v>
      </c>
    </row>
    <row r="17" spans="1:22" x14ac:dyDescent="0.2">
      <c r="A17" s="4" t="s">
        <v>26</v>
      </c>
      <c r="B17" s="9" t="s">
        <v>31</v>
      </c>
      <c r="D17" s="2">
        <v>235</v>
      </c>
      <c r="F17" s="2"/>
      <c r="G17">
        <v>235</v>
      </c>
      <c r="H17" s="2"/>
      <c r="J17" s="2"/>
      <c r="L17" s="2"/>
      <c r="N17" s="2"/>
      <c r="O17">
        <f>G17-D17</f>
        <v>0</v>
      </c>
      <c r="P17" s="2"/>
      <c r="Q17" s="14">
        <v>51</v>
      </c>
      <c r="R17" s="8"/>
      <c r="S17" s="14">
        <v>51</v>
      </c>
      <c r="T17" s="2"/>
      <c r="V17" s="2"/>
    </row>
    <row r="18" spans="1:22" x14ac:dyDescent="0.2">
      <c r="A18" s="29" t="s">
        <v>88</v>
      </c>
      <c r="B18" s="9" t="s">
        <v>31</v>
      </c>
      <c r="D18" s="2">
        <v>180</v>
      </c>
      <c r="F18" s="2"/>
      <c r="G18">
        <v>180</v>
      </c>
      <c r="H18" s="2"/>
      <c r="J18" s="2"/>
      <c r="L18" s="2"/>
      <c r="N18" s="2"/>
      <c r="O18">
        <f>G18-D18</f>
        <v>0</v>
      </c>
      <c r="P18" s="2"/>
      <c r="Q18" s="14">
        <v>66</v>
      </c>
      <c r="R18" s="8"/>
      <c r="S18" s="14">
        <v>66</v>
      </c>
      <c r="T18" s="2"/>
      <c r="V18" s="2"/>
    </row>
    <row r="19" spans="1:22" x14ac:dyDescent="0.2">
      <c r="A19" s="4" t="s">
        <v>138</v>
      </c>
      <c r="B19" s="9" t="s">
        <v>31</v>
      </c>
      <c r="C19">
        <v>4000</v>
      </c>
      <c r="D19" s="2"/>
      <c r="F19" s="2"/>
      <c r="H19" s="2"/>
      <c r="J19" s="2"/>
      <c r="L19" s="2"/>
      <c r="N19" s="2"/>
      <c r="O19">
        <v>4000</v>
      </c>
      <c r="P19" s="2"/>
      <c r="Q19" s="14"/>
      <c r="R19" s="8"/>
      <c r="S19" s="14">
        <v>4000</v>
      </c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 t="s">
        <v>31</v>
      </c>
      <c r="D21" s="2"/>
      <c r="F21" s="2">
        <v>4600</v>
      </c>
      <c r="H21" s="2"/>
      <c r="J21" s="2">
        <v>1675</v>
      </c>
      <c r="L21" s="2"/>
      <c r="N21" s="2"/>
      <c r="P21" s="2">
        <f>F21+J21</f>
        <v>6275</v>
      </c>
      <c r="Q21" s="14"/>
      <c r="R21" s="8"/>
      <c r="T21" s="2">
        <v>6275</v>
      </c>
      <c r="V21" s="2"/>
    </row>
    <row r="22" spans="1:22" x14ac:dyDescent="0.2">
      <c r="A22" s="4" t="s">
        <v>16</v>
      </c>
      <c r="B22" s="9" t="s">
        <v>31</v>
      </c>
      <c r="D22" s="2"/>
      <c r="F22" s="2"/>
      <c r="G22">
        <v>1800</v>
      </c>
      <c r="H22" s="2"/>
      <c r="J22" s="2"/>
      <c r="L22" s="2"/>
      <c r="N22" s="2"/>
      <c r="O22">
        <v>1800</v>
      </c>
      <c r="P22" s="2"/>
      <c r="Q22" s="14"/>
      <c r="R22" s="8"/>
      <c r="S22" s="14">
        <v>1800</v>
      </c>
      <c r="T22" s="2"/>
      <c r="V22" s="2"/>
    </row>
    <row r="23" spans="1:22" x14ac:dyDescent="0.2">
      <c r="A23" s="34" t="s">
        <v>95</v>
      </c>
      <c r="B23" s="35" t="s">
        <v>31</v>
      </c>
      <c r="D23" s="2"/>
      <c r="F23" s="2"/>
      <c r="H23" s="2"/>
      <c r="I23">
        <v>100</v>
      </c>
      <c r="J23" s="2"/>
      <c r="L23" s="2"/>
      <c r="N23" s="2"/>
      <c r="O23">
        <v>100</v>
      </c>
      <c r="P23" s="2"/>
      <c r="Q23" s="14"/>
      <c r="R23" s="8"/>
      <c r="S23" s="14">
        <v>100</v>
      </c>
      <c r="T23" s="2"/>
      <c r="V23" s="2"/>
    </row>
    <row r="24" spans="1:22" x14ac:dyDescent="0.2">
      <c r="A24" s="34" t="s">
        <v>20</v>
      </c>
      <c r="B24" s="35" t="s">
        <v>31</v>
      </c>
      <c r="D24" s="2"/>
      <c r="F24" s="2"/>
      <c r="H24" s="2"/>
      <c r="J24" s="2"/>
      <c r="K24">
        <v>600</v>
      </c>
      <c r="L24" s="2"/>
      <c r="N24" s="2"/>
      <c r="O24">
        <v>600</v>
      </c>
      <c r="P24" s="2"/>
      <c r="Q24" s="14"/>
      <c r="R24" s="8">
        <v>550</v>
      </c>
      <c r="S24" s="14">
        <v>50</v>
      </c>
      <c r="T24" s="2"/>
      <c r="V24" s="2"/>
    </row>
    <row r="25" spans="1:22" x14ac:dyDescent="0.2">
      <c r="A25" s="34" t="s">
        <v>89</v>
      </c>
      <c r="B25" s="35" t="s">
        <v>31</v>
      </c>
      <c r="D25" s="2"/>
      <c r="F25" s="2"/>
      <c r="H25" s="2"/>
      <c r="J25" s="2"/>
      <c r="L25" s="2"/>
      <c r="M25">
        <v>20</v>
      </c>
      <c r="N25" s="2"/>
      <c r="O25">
        <v>20</v>
      </c>
      <c r="P25" s="2"/>
      <c r="Q25" s="14"/>
      <c r="R25" s="8"/>
      <c r="S25" s="14">
        <v>20</v>
      </c>
      <c r="T25" s="2"/>
      <c r="V25" s="2"/>
    </row>
    <row r="26" spans="1:22" x14ac:dyDescent="0.2">
      <c r="A26" s="34" t="s">
        <v>92</v>
      </c>
      <c r="B26" s="35" t="s">
        <v>31</v>
      </c>
      <c r="D26" s="2"/>
      <c r="F26" s="2"/>
      <c r="H26" s="2"/>
      <c r="J26" s="2"/>
      <c r="L26" s="2"/>
      <c r="M26">
        <v>40</v>
      </c>
      <c r="N26" s="2"/>
      <c r="O26">
        <v>40</v>
      </c>
      <c r="P26" s="2"/>
      <c r="Q26" s="14"/>
      <c r="R26" s="8"/>
      <c r="S26" s="14">
        <v>40</v>
      </c>
      <c r="T26" s="2"/>
      <c r="V26" s="2"/>
    </row>
    <row r="27" spans="1:22" x14ac:dyDescent="0.2">
      <c r="A27" s="34" t="s">
        <v>96</v>
      </c>
      <c r="B27" s="35" t="s">
        <v>31</v>
      </c>
      <c r="D27" s="2"/>
      <c r="F27" s="2"/>
      <c r="H27" s="2"/>
      <c r="J27" s="2"/>
      <c r="L27" s="2">
        <v>250</v>
      </c>
      <c r="N27" s="2"/>
      <c r="P27" s="2">
        <v>250</v>
      </c>
      <c r="Q27" s="14"/>
      <c r="R27" s="8"/>
      <c r="T27" s="2">
        <v>250</v>
      </c>
      <c r="V27" s="2"/>
    </row>
    <row r="28" spans="1:22" x14ac:dyDescent="0.2">
      <c r="A28" s="4"/>
      <c r="B28" s="9"/>
      <c r="D28" s="2"/>
      <c r="F28" s="2"/>
      <c r="H28" s="2"/>
      <c r="J28" s="2"/>
      <c r="L28" s="2"/>
      <c r="N28" s="2"/>
      <c r="P28" s="2"/>
      <c r="Q28" s="14"/>
      <c r="R28" s="8"/>
      <c r="T28" s="2"/>
      <c r="V28" s="2"/>
    </row>
    <row r="29" spans="1:22" x14ac:dyDescent="0.2">
      <c r="A29" s="4" t="s">
        <v>36</v>
      </c>
      <c r="B29" s="9" t="s">
        <v>31</v>
      </c>
      <c r="D29" s="2"/>
      <c r="F29" s="2"/>
      <c r="H29" s="2"/>
      <c r="J29" s="2"/>
      <c r="L29" s="2"/>
      <c r="N29" s="2"/>
      <c r="P29" s="2"/>
      <c r="Q29" s="14">
        <v>24</v>
      </c>
      <c r="R29" s="8"/>
      <c r="S29" s="14">
        <v>24</v>
      </c>
      <c r="T29" s="2"/>
      <c r="V29" s="2"/>
    </row>
    <row r="30" spans="1:22" x14ac:dyDescent="0.2">
      <c r="A30" s="4" t="s">
        <v>97</v>
      </c>
      <c r="B30" s="35" t="s">
        <v>31</v>
      </c>
      <c r="D30" s="2"/>
      <c r="F30" s="2"/>
      <c r="H30" s="2"/>
      <c r="J30" s="2"/>
      <c r="L30" s="2"/>
      <c r="N30" s="2"/>
      <c r="P30" s="2"/>
      <c r="Q30" s="14">
        <v>227</v>
      </c>
      <c r="R30" s="8"/>
      <c r="S30" s="14">
        <v>227</v>
      </c>
      <c r="T30" s="2"/>
      <c r="V30" s="2"/>
    </row>
    <row r="31" spans="1:22" x14ac:dyDescent="0.2">
      <c r="A31" s="4" t="s">
        <v>24</v>
      </c>
      <c r="B31" s="9" t="s">
        <v>30</v>
      </c>
      <c r="D31" s="2"/>
      <c r="F31" s="2"/>
      <c r="H31" s="2"/>
      <c r="J31" s="2"/>
      <c r="L31" s="2"/>
      <c r="N31" s="2"/>
      <c r="P31" s="2"/>
      <c r="Q31" s="14">
        <v>2450</v>
      </c>
      <c r="R31" s="8"/>
      <c r="T31" s="2"/>
      <c r="U31" s="14">
        <v>2450</v>
      </c>
      <c r="V31" s="2"/>
    </row>
    <row r="32" spans="1:22" x14ac:dyDescent="0.2">
      <c r="A32" s="4" t="s">
        <v>25</v>
      </c>
      <c r="B32" s="9" t="s">
        <v>31</v>
      </c>
      <c r="D32" s="2"/>
      <c r="F32" s="2"/>
      <c r="H32" s="2"/>
      <c r="J32" s="2"/>
      <c r="L32" s="2"/>
      <c r="N32" s="2"/>
      <c r="P32" s="2"/>
      <c r="Q32" s="14"/>
      <c r="R32" s="8">
        <v>2450</v>
      </c>
      <c r="T32" s="8">
        <v>2450</v>
      </c>
      <c r="V32" s="2"/>
    </row>
    <row r="33" spans="1:22" x14ac:dyDescent="0.2">
      <c r="A33" s="29" t="s">
        <v>98</v>
      </c>
      <c r="B33" s="9" t="s">
        <v>30</v>
      </c>
      <c r="D33" s="2"/>
      <c r="F33" s="2"/>
      <c r="H33" s="2"/>
      <c r="J33" s="2"/>
      <c r="L33" s="2"/>
      <c r="N33" s="2"/>
      <c r="P33" s="2"/>
      <c r="Q33" s="14"/>
      <c r="R33" s="8">
        <f>51+66</f>
        <v>117</v>
      </c>
      <c r="T33" s="2"/>
      <c r="V33" s="8">
        <v>117</v>
      </c>
    </row>
    <row r="34" spans="1:22" x14ac:dyDescent="0.2">
      <c r="A34" s="2" t="s">
        <v>32</v>
      </c>
      <c r="B34" s="2" t="s">
        <v>30</v>
      </c>
      <c r="D34" s="2"/>
      <c r="F34" s="2"/>
      <c r="H34" s="2"/>
      <c r="J34" s="2"/>
      <c r="L34" s="2"/>
      <c r="N34" s="2"/>
      <c r="P34" s="2"/>
      <c r="Q34" s="14">
        <v>550</v>
      </c>
      <c r="R34" s="8"/>
      <c r="S34" s="14"/>
      <c r="T34" s="2"/>
      <c r="U34">
        <v>550</v>
      </c>
      <c r="V34" s="2"/>
    </row>
    <row r="35" spans="1:22" ht="13.5" thickBot="1" x14ac:dyDescent="0.25">
      <c r="A35" s="2"/>
      <c r="B35" s="2"/>
      <c r="D35" s="2"/>
      <c r="F35" s="2"/>
      <c r="H35" s="2"/>
      <c r="J35" s="2"/>
      <c r="L35" s="2"/>
      <c r="N35" s="2"/>
      <c r="P35" s="2"/>
      <c r="Q35" s="15"/>
      <c r="R35" s="8"/>
      <c r="S35" s="15"/>
      <c r="T35" s="8"/>
      <c r="V35" s="2"/>
    </row>
    <row r="36" spans="1:22" ht="13.5" thickTop="1" x14ac:dyDescent="0.2">
      <c r="A36" s="2"/>
      <c r="B36" s="2"/>
      <c r="D36" s="2"/>
      <c r="F36" s="2"/>
      <c r="H36" s="2"/>
      <c r="J36" s="2"/>
      <c r="L36" s="2"/>
      <c r="N36" s="2"/>
      <c r="P36" s="2"/>
      <c r="Q36" s="15"/>
      <c r="R36" s="8"/>
      <c r="S36" s="13">
        <f>SUM(S17:S35)</f>
        <v>6378</v>
      </c>
      <c r="T36" s="11">
        <f>SUM(T17:T35)</f>
        <v>8975</v>
      </c>
      <c r="V36" s="2"/>
    </row>
    <row r="37" spans="1:22" x14ac:dyDescent="0.2">
      <c r="A37" s="2"/>
      <c r="B37" s="2"/>
      <c r="D37" s="2"/>
      <c r="F37" s="2"/>
      <c r="H37" s="2"/>
      <c r="J37" s="2"/>
      <c r="L37" s="2"/>
      <c r="N37" s="2"/>
      <c r="P37" s="2"/>
      <c r="Q37" s="12"/>
      <c r="R37" s="8"/>
      <c r="S37" s="12"/>
      <c r="T37" s="8"/>
      <c r="V37" s="2"/>
    </row>
    <row r="38" spans="1:22" x14ac:dyDescent="0.2">
      <c r="A38" s="2" t="s">
        <v>33</v>
      </c>
      <c r="B38" s="2"/>
      <c r="D38" s="2"/>
      <c r="F38" s="2"/>
      <c r="H38" s="2"/>
      <c r="J38" s="2"/>
      <c r="L38" s="2"/>
      <c r="N38" s="2"/>
      <c r="P38" s="2"/>
      <c r="Q38" s="12"/>
      <c r="R38" s="8"/>
      <c r="S38" s="12">
        <f>T36-S36</f>
        <v>2597</v>
      </c>
      <c r="T38" s="8"/>
      <c r="V38" s="8">
        <f>S38</f>
        <v>2597</v>
      </c>
    </row>
    <row r="39" spans="1:22" x14ac:dyDescent="0.2">
      <c r="A39" s="2"/>
      <c r="B39" s="2"/>
      <c r="D39" s="2"/>
      <c r="F39" s="2"/>
      <c r="H39" s="2"/>
      <c r="J39" s="2"/>
      <c r="L39" s="2"/>
      <c r="N39" s="2"/>
      <c r="P39" s="2"/>
      <c r="Q39" s="14"/>
      <c r="R39" s="8"/>
      <c r="T39" s="2"/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4"/>
      <c r="R40" s="16"/>
      <c r="T40" s="2"/>
      <c r="V40" s="2"/>
    </row>
    <row r="41" spans="1:22" ht="13.5" thickBot="1" x14ac:dyDescent="0.25">
      <c r="A41" s="4"/>
      <c r="B41" s="4"/>
      <c r="C41" s="5">
        <f t="shared" ref="C41:R41" si="0">SUM(C6:C40)</f>
        <v>22600</v>
      </c>
      <c r="D41" s="5">
        <f t="shared" si="0"/>
        <v>22600</v>
      </c>
      <c r="E41" s="5">
        <f t="shared" si="0"/>
        <v>5520</v>
      </c>
      <c r="F41" s="5">
        <f t="shared" si="0"/>
        <v>5520</v>
      </c>
      <c r="G41" s="5">
        <f t="shared" si="0"/>
        <v>4890</v>
      </c>
      <c r="H41" s="5">
        <f t="shared" si="0"/>
        <v>4890</v>
      </c>
      <c r="I41" s="5">
        <f t="shared" si="0"/>
        <v>12810</v>
      </c>
      <c r="J41" s="5">
        <f t="shared" si="0"/>
        <v>12810</v>
      </c>
      <c r="K41" s="5">
        <f t="shared" si="0"/>
        <v>4010</v>
      </c>
      <c r="L41" s="5">
        <f t="shared" si="0"/>
        <v>4010</v>
      </c>
      <c r="M41" s="5">
        <f t="shared" si="0"/>
        <v>68</v>
      </c>
      <c r="N41" s="5">
        <f t="shared" si="0"/>
        <v>68</v>
      </c>
      <c r="O41" s="5">
        <f t="shared" si="0"/>
        <v>33013</v>
      </c>
      <c r="P41" s="5">
        <f t="shared" si="0"/>
        <v>33013</v>
      </c>
      <c r="Q41" s="6">
        <f t="shared" si="0"/>
        <v>3368</v>
      </c>
      <c r="R41" s="6">
        <f t="shared" si="0"/>
        <v>3368</v>
      </c>
      <c r="S41" s="6">
        <f>S38+S36</f>
        <v>8975</v>
      </c>
      <c r="T41" s="6">
        <f>T36</f>
        <v>8975</v>
      </c>
      <c r="U41" s="6">
        <f>SUM(U6:U40)</f>
        <v>29453</v>
      </c>
      <c r="V41" s="6">
        <f>SUM(V6:V40)</f>
        <v>29453</v>
      </c>
    </row>
    <row r="42" spans="1:22" ht="13.5" thickTop="1" x14ac:dyDescent="0.2">
      <c r="Q42" s="14"/>
      <c r="R42" s="14"/>
    </row>
    <row r="43" spans="1:22" x14ac:dyDescent="0.2">
      <c r="Q43" s="14"/>
      <c r="R43" s="14"/>
    </row>
    <row r="44" spans="1:22" x14ac:dyDescent="0.2">
      <c r="Q44" s="14"/>
      <c r="R44" s="14"/>
    </row>
    <row r="45" spans="1:22" x14ac:dyDescent="0.2">
      <c r="A45" t="s">
        <v>133</v>
      </c>
      <c r="B45" t="s">
        <v>108</v>
      </c>
      <c r="C45" t="s">
        <v>134</v>
      </c>
      <c r="F45" t="s">
        <v>108</v>
      </c>
      <c r="G45">
        <v>24</v>
      </c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s="37" t="s">
        <v>109</v>
      </c>
      <c r="C48" s="37" t="s">
        <v>135</v>
      </c>
      <c r="F48" s="37" t="s">
        <v>108</v>
      </c>
      <c r="G48">
        <v>227</v>
      </c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topLeftCell="A2" workbookViewId="0">
      <selection activeCell="E18" sqref="E18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47</v>
      </c>
      <c r="B1" s="17"/>
      <c r="C1" s="17"/>
      <c r="D1" s="17"/>
    </row>
    <row r="6" spans="1:7" ht="18" x14ac:dyDescent="0.25">
      <c r="A6" s="18" t="s">
        <v>38</v>
      </c>
      <c r="B6" s="45" t="s">
        <v>48</v>
      </c>
      <c r="C6" s="45"/>
      <c r="D6" s="45"/>
      <c r="E6" s="18" t="s">
        <v>40</v>
      </c>
      <c r="F6" s="18" t="s">
        <v>41</v>
      </c>
      <c r="G6" s="18" t="s">
        <v>72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43229</v>
      </c>
      <c r="B10" s="27" t="s">
        <v>123</v>
      </c>
      <c r="C10" s="18"/>
      <c r="D10" s="18"/>
      <c r="E10" s="20">
        <v>2640</v>
      </c>
      <c r="F10" s="20">
        <v>440</v>
      </c>
      <c r="G10" s="20">
        <v>2200</v>
      </c>
    </row>
    <row r="11" spans="1:7" ht="18" x14ac:dyDescent="0.25">
      <c r="A11" s="31">
        <v>43236</v>
      </c>
      <c r="B11" s="19" t="s">
        <v>112</v>
      </c>
      <c r="C11" s="19"/>
      <c r="D11" s="19"/>
      <c r="E11" s="20">
        <v>2880</v>
      </c>
      <c r="F11" s="20">
        <v>480</v>
      </c>
      <c r="G11" s="20">
        <v>2400</v>
      </c>
    </row>
    <row r="12" spans="1:7" ht="18" x14ac:dyDescent="0.25">
      <c r="A12" s="31"/>
      <c r="B12" s="19"/>
      <c r="C12" s="19"/>
      <c r="D12" s="19"/>
      <c r="E12" s="20"/>
      <c r="F12" s="20"/>
      <c r="G12" s="20"/>
    </row>
    <row r="13" spans="1:7" ht="18.75" thickBot="1" x14ac:dyDescent="0.3">
      <c r="E13" s="33">
        <f>SUM(E10:E12)</f>
        <v>5520</v>
      </c>
      <c r="F13" s="33">
        <f>SUM(F10:F12)</f>
        <v>920</v>
      </c>
      <c r="G13" s="33">
        <f>SUM(G10:G12)</f>
        <v>4600</v>
      </c>
    </row>
    <row r="14" spans="1:7" ht="13.5" thickTop="1" x14ac:dyDescent="0.2"/>
    <row r="16" spans="1:7" x14ac:dyDescent="0.2">
      <c r="D16" t="s">
        <v>6</v>
      </c>
      <c r="E16" t="s">
        <v>78</v>
      </c>
      <c r="G16">
        <v>5520</v>
      </c>
    </row>
    <row r="17" spans="4:8" x14ac:dyDescent="0.2">
      <c r="D17" t="s">
        <v>7</v>
      </c>
      <c r="E17" t="s">
        <v>41</v>
      </c>
      <c r="H17">
        <v>920</v>
      </c>
    </row>
    <row r="18" spans="4:8" x14ac:dyDescent="0.2">
      <c r="E18" t="s">
        <v>13</v>
      </c>
      <c r="H18">
        <v>4600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topLeftCell="A5" workbookViewId="0">
      <selection activeCell="G26" sqref="G26"/>
    </sheetView>
  </sheetViews>
  <sheetFormatPr defaultRowHeight="12.75" x14ac:dyDescent="0.2"/>
  <cols>
    <col min="1" max="1" width="12.7109375" customWidth="1"/>
    <col min="2" max="2" width="14.42578125" customWidth="1"/>
    <col min="3" max="3" width="12.7109375" customWidth="1"/>
    <col min="4" max="4" width="16" customWidth="1"/>
    <col min="5" max="5" width="12.7109375" customWidth="1"/>
    <col min="6" max="6" width="14.5703125" customWidth="1"/>
    <col min="7" max="7" width="14" customWidth="1"/>
    <col min="8" max="8" width="12.7109375" customWidth="1"/>
    <col min="9" max="9" width="16.28515625" customWidth="1"/>
  </cols>
  <sheetData>
    <row r="1" spans="1:9" ht="23.25" x14ac:dyDescent="0.35">
      <c r="A1" s="17" t="s">
        <v>49</v>
      </c>
      <c r="B1" s="17"/>
      <c r="C1" s="17"/>
    </row>
    <row r="6" spans="1:9" ht="18" x14ac:dyDescent="0.25">
      <c r="A6" s="18" t="s">
        <v>38</v>
      </c>
      <c r="B6" s="45" t="s">
        <v>39</v>
      </c>
      <c r="C6" s="45"/>
      <c r="D6" s="18" t="s">
        <v>40</v>
      </c>
      <c r="E6" s="18" t="s">
        <v>41</v>
      </c>
      <c r="F6" s="18" t="s">
        <v>16</v>
      </c>
      <c r="G6" s="18" t="s">
        <v>26</v>
      </c>
      <c r="H6" s="30" t="s">
        <v>88</v>
      </c>
      <c r="I6" s="30" t="s">
        <v>127</v>
      </c>
    </row>
    <row r="7" spans="1:9" ht="18" x14ac:dyDescent="0.25">
      <c r="A7" s="1"/>
      <c r="B7" s="1"/>
      <c r="C7" s="1"/>
      <c r="D7" s="1"/>
      <c r="E7" s="1"/>
      <c r="F7" s="1"/>
      <c r="G7" s="18"/>
      <c r="H7" s="18"/>
      <c r="I7" s="19" t="s">
        <v>94</v>
      </c>
    </row>
    <row r="8" spans="1:9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</row>
    <row r="9" spans="1:9" ht="18" x14ac:dyDescent="0.25">
      <c r="A9" s="19"/>
      <c r="B9" s="19"/>
      <c r="C9" s="19"/>
      <c r="D9" s="19"/>
      <c r="E9" s="19"/>
      <c r="F9" s="19"/>
      <c r="G9" s="19"/>
      <c r="H9" s="19"/>
    </row>
    <row r="10" spans="1:9" ht="18" x14ac:dyDescent="0.25">
      <c r="A10" s="26">
        <v>43228</v>
      </c>
      <c r="B10" s="19" t="s">
        <v>124</v>
      </c>
      <c r="C10" s="19"/>
      <c r="D10" s="19">
        <v>2160</v>
      </c>
      <c r="E10" s="19">
        <v>360</v>
      </c>
      <c r="F10" s="19">
        <v>1800</v>
      </c>
      <c r="G10" s="19"/>
      <c r="H10" s="19"/>
    </row>
    <row r="11" spans="1:9" ht="18" x14ac:dyDescent="0.25">
      <c r="A11" s="26">
        <v>43231</v>
      </c>
      <c r="B11" s="19" t="s">
        <v>26</v>
      </c>
      <c r="C11" s="19"/>
      <c r="D11" s="19">
        <v>282</v>
      </c>
      <c r="E11" s="19">
        <v>47</v>
      </c>
      <c r="F11" s="19"/>
      <c r="G11" s="19">
        <v>235</v>
      </c>
      <c r="H11" s="19"/>
    </row>
    <row r="12" spans="1:9" ht="18" x14ac:dyDescent="0.25">
      <c r="A12" s="26">
        <v>43232</v>
      </c>
      <c r="B12" s="19" t="s">
        <v>88</v>
      </c>
      <c r="C12" s="19"/>
      <c r="D12" s="19">
        <v>216</v>
      </c>
      <c r="E12" s="19">
        <v>36</v>
      </c>
      <c r="F12" s="19"/>
      <c r="G12" s="19"/>
      <c r="H12" s="19">
        <v>180</v>
      </c>
    </row>
    <row r="13" spans="1:9" ht="18" x14ac:dyDescent="0.25">
      <c r="A13" s="26">
        <v>43237</v>
      </c>
      <c r="B13" s="19" t="s">
        <v>126</v>
      </c>
      <c r="C13" s="19"/>
      <c r="D13" s="19">
        <v>1200</v>
      </c>
      <c r="E13" s="19">
        <v>200</v>
      </c>
      <c r="F13" s="19"/>
      <c r="G13" s="19"/>
      <c r="H13" s="19"/>
      <c r="I13" s="19">
        <v>1000</v>
      </c>
    </row>
    <row r="14" spans="1:9" ht="18" x14ac:dyDescent="0.25">
      <c r="A14" s="26">
        <v>43238</v>
      </c>
      <c r="B14" s="19" t="s">
        <v>94</v>
      </c>
      <c r="C14" s="19"/>
      <c r="D14" s="19">
        <v>1032</v>
      </c>
      <c r="E14" s="19">
        <v>172</v>
      </c>
      <c r="F14" s="19"/>
      <c r="G14" s="19"/>
      <c r="H14" s="19"/>
      <c r="I14" s="19">
        <v>860</v>
      </c>
    </row>
    <row r="15" spans="1:9" ht="18" x14ac:dyDescent="0.25">
      <c r="A15" s="26"/>
      <c r="B15" s="19"/>
      <c r="D15" s="19"/>
      <c r="E15" s="19"/>
    </row>
    <row r="16" spans="1:9" ht="18.75" thickBot="1" x14ac:dyDescent="0.3">
      <c r="D16" s="24">
        <f t="shared" ref="D16:I16" si="0">SUM(D10:D14)</f>
        <v>4890</v>
      </c>
      <c r="E16" s="24">
        <f t="shared" si="0"/>
        <v>815</v>
      </c>
      <c r="F16" s="24">
        <f t="shared" si="0"/>
        <v>1800</v>
      </c>
      <c r="G16" s="24">
        <f t="shared" si="0"/>
        <v>235</v>
      </c>
      <c r="H16" s="24">
        <f t="shared" si="0"/>
        <v>180</v>
      </c>
      <c r="I16" s="24">
        <f t="shared" si="0"/>
        <v>1860</v>
      </c>
    </row>
    <row r="17" spans="3:7" ht="13.5" thickTop="1" x14ac:dyDescent="0.2"/>
    <row r="19" spans="3:7" x14ac:dyDescent="0.2">
      <c r="C19" t="s">
        <v>6</v>
      </c>
      <c r="D19" t="s">
        <v>41</v>
      </c>
      <c r="F19">
        <v>815</v>
      </c>
    </row>
    <row r="20" spans="3:7" x14ac:dyDescent="0.2">
      <c r="D20" t="s">
        <v>16</v>
      </c>
      <c r="F20">
        <v>1800</v>
      </c>
    </row>
    <row r="21" spans="3:7" x14ac:dyDescent="0.2">
      <c r="D21" t="s">
        <v>26</v>
      </c>
      <c r="F21">
        <v>235</v>
      </c>
    </row>
    <row r="22" spans="3:7" x14ac:dyDescent="0.2">
      <c r="D22" t="s">
        <v>88</v>
      </c>
      <c r="F22">
        <v>180</v>
      </c>
    </row>
    <row r="23" spans="3:7" x14ac:dyDescent="0.2">
      <c r="D23" t="s">
        <v>129</v>
      </c>
      <c r="F23">
        <v>1860</v>
      </c>
    </row>
    <row r="25" spans="3:7" x14ac:dyDescent="0.2">
      <c r="C25" t="s">
        <v>7</v>
      </c>
      <c r="D25" t="s">
        <v>46</v>
      </c>
      <c r="G25">
        <v>4890</v>
      </c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2"/>
  <sheetViews>
    <sheetView topLeftCell="A2" workbookViewId="0">
      <selection activeCell="L19" sqref="L19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</cols>
  <sheetData>
    <row r="1" spans="1:11" ht="23.25" x14ac:dyDescent="0.35">
      <c r="A1" s="17" t="s">
        <v>37</v>
      </c>
    </row>
    <row r="6" spans="1:11" ht="18" x14ac:dyDescent="0.25">
      <c r="A6" s="18" t="s">
        <v>38</v>
      </c>
      <c r="B6" s="45" t="s">
        <v>39</v>
      </c>
      <c r="C6" s="45"/>
      <c r="D6" s="45"/>
      <c r="E6" s="18" t="s">
        <v>40</v>
      </c>
      <c r="F6" s="18" t="s">
        <v>41</v>
      </c>
      <c r="G6" s="18" t="s">
        <v>77</v>
      </c>
      <c r="H6" s="18" t="s">
        <v>13</v>
      </c>
      <c r="I6" s="18" t="s">
        <v>4</v>
      </c>
      <c r="K6" s="30" t="s">
        <v>90</v>
      </c>
    </row>
    <row r="7" spans="1:11" ht="18" x14ac:dyDescent="0.25">
      <c r="A7" s="1"/>
      <c r="B7" s="1"/>
      <c r="C7" s="1"/>
      <c r="D7" s="1"/>
      <c r="E7" s="1"/>
      <c r="F7" s="1"/>
      <c r="G7" s="18" t="s">
        <v>78</v>
      </c>
      <c r="H7" s="1"/>
      <c r="K7" s="19" t="s">
        <v>91</v>
      </c>
    </row>
    <row r="8" spans="1:11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  <c r="H8" s="18" t="s">
        <v>42</v>
      </c>
      <c r="I8" s="18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>
        <v>43221</v>
      </c>
      <c r="B10" s="19" t="s">
        <v>122</v>
      </c>
      <c r="C10" s="19"/>
      <c r="D10" s="19"/>
      <c r="E10" s="19">
        <v>2010</v>
      </c>
      <c r="F10" s="19">
        <v>335</v>
      </c>
      <c r="G10" s="19"/>
      <c r="H10" s="19">
        <v>1675</v>
      </c>
      <c r="K10" s="19"/>
    </row>
    <row r="11" spans="1:11" ht="18" x14ac:dyDescent="0.25">
      <c r="A11" s="26">
        <v>43223</v>
      </c>
      <c r="B11" s="19" t="s">
        <v>123</v>
      </c>
      <c r="C11" s="19"/>
      <c r="D11" s="19"/>
      <c r="E11" s="19">
        <v>4700</v>
      </c>
      <c r="F11" s="19"/>
      <c r="G11" s="19">
        <v>4700</v>
      </c>
      <c r="H11" s="19"/>
      <c r="K11" s="19">
        <v>100</v>
      </c>
    </row>
    <row r="12" spans="1:11" ht="18" x14ac:dyDescent="0.25">
      <c r="A12" s="26">
        <v>43243</v>
      </c>
      <c r="B12" s="19" t="s">
        <v>128</v>
      </c>
      <c r="C12" s="19"/>
      <c r="D12" s="19"/>
      <c r="E12" s="19">
        <v>6000</v>
      </c>
      <c r="F12" s="19"/>
      <c r="G12" s="19"/>
      <c r="H12" s="19"/>
      <c r="I12" s="19">
        <v>6000</v>
      </c>
      <c r="K12" s="19"/>
    </row>
    <row r="13" spans="1:11" ht="18" x14ac:dyDescent="0.25">
      <c r="A13" s="26"/>
      <c r="B13" s="19"/>
      <c r="C13" s="19"/>
      <c r="D13" s="19"/>
      <c r="E13" s="19"/>
      <c r="F13" s="19"/>
      <c r="G13" s="19"/>
      <c r="H13" s="19"/>
      <c r="I13" s="19"/>
      <c r="K13" s="19"/>
    </row>
    <row r="14" spans="1:11" ht="18.75" thickBot="1" x14ac:dyDescent="0.3">
      <c r="A14" s="19"/>
      <c r="B14" s="19"/>
      <c r="C14" s="19"/>
      <c r="D14" s="19"/>
      <c r="E14" s="24">
        <f>SUM(E10:E13)</f>
        <v>12710</v>
      </c>
      <c r="F14" s="24">
        <f>SUM(F10:F13)</f>
        <v>335</v>
      </c>
      <c r="G14" s="24">
        <f>SUM(G10:G13)</f>
        <v>4700</v>
      </c>
      <c r="H14" s="24">
        <f>SUM(H10:H13)</f>
        <v>1675</v>
      </c>
      <c r="I14" s="24">
        <f>SUM(I10:I13)</f>
        <v>6000</v>
      </c>
      <c r="J14" s="25"/>
      <c r="K14" s="24">
        <f>SUM(K10:K13)</f>
        <v>100</v>
      </c>
    </row>
    <row r="15" spans="1:11" ht="13.5" thickTop="1" x14ac:dyDescent="0.2"/>
    <row r="17" spans="3:15" x14ac:dyDescent="0.2">
      <c r="C17" t="s">
        <v>6</v>
      </c>
      <c r="D17" t="s">
        <v>34</v>
      </c>
      <c r="G17">
        <v>12710</v>
      </c>
      <c r="K17" t="s">
        <v>6</v>
      </c>
      <c r="L17" t="s">
        <v>95</v>
      </c>
      <c r="N17">
        <v>100</v>
      </c>
    </row>
    <row r="19" spans="3:15" x14ac:dyDescent="0.2">
      <c r="C19" t="s">
        <v>7</v>
      </c>
      <c r="E19" t="s">
        <v>41</v>
      </c>
      <c r="H19">
        <v>335</v>
      </c>
      <c r="K19" t="s">
        <v>7</v>
      </c>
      <c r="L19" t="s">
        <v>78</v>
      </c>
      <c r="O19">
        <v>100</v>
      </c>
    </row>
    <row r="20" spans="3:15" x14ac:dyDescent="0.2">
      <c r="E20" t="s">
        <v>78</v>
      </c>
      <c r="H20">
        <v>4700</v>
      </c>
    </row>
    <row r="21" spans="3:15" x14ac:dyDescent="0.2">
      <c r="E21" t="s">
        <v>13</v>
      </c>
      <c r="H21">
        <v>1675</v>
      </c>
    </row>
    <row r="22" spans="3:15" x14ac:dyDescent="0.2">
      <c r="E22" t="s">
        <v>4</v>
      </c>
      <c r="H22">
        <v>6000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7"/>
  <sheetViews>
    <sheetView topLeftCell="A8" workbookViewId="0">
      <selection activeCell="G23" sqref="G23"/>
    </sheetView>
  </sheetViews>
  <sheetFormatPr defaultRowHeight="12.75" x14ac:dyDescent="0.2"/>
  <cols>
    <col min="1" max="1" width="10.5703125" customWidth="1"/>
    <col min="2" max="2" width="16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4.42578125" customWidth="1"/>
    <col min="10" max="10" width="2.7109375" customWidth="1"/>
    <col min="11" max="11" width="12.28515625" customWidth="1"/>
    <col min="13" max="13" width="6.42578125" customWidth="1"/>
    <col min="14" max="14" width="5.28515625" customWidth="1"/>
    <col min="15" max="15" width="6" customWidth="1"/>
  </cols>
  <sheetData>
    <row r="1" spans="1:11" ht="23.25" x14ac:dyDescent="0.35">
      <c r="A1" s="17" t="s">
        <v>43</v>
      </c>
      <c r="B1" s="17"/>
      <c r="C1" s="17"/>
    </row>
    <row r="6" spans="1:11" ht="18" x14ac:dyDescent="0.25">
      <c r="A6" s="18" t="s">
        <v>38</v>
      </c>
      <c r="B6" s="20" t="s">
        <v>44</v>
      </c>
      <c r="C6" s="20"/>
      <c r="D6" s="18" t="s">
        <v>40</v>
      </c>
      <c r="E6" s="18" t="s">
        <v>41</v>
      </c>
      <c r="F6" s="18" t="s">
        <v>45</v>
      </c>
      <c r="G6" s="18" t="s">
        <v>20</v>
      </c>
      <c r="H6" s="18" t="s">
        <v>79</v>
      </c>
      <c r="I6" s="40" t="s">
        <v>127</v>
      </c>
      <c r="K6" s="20" t="s">
        <v>90</v>
      </c>
    </row>
    <row r="7" spans="1:11" ht="18" x14ac:dyDescent="0.25">
      <c r="A7" s="1"/>
      <c r="B7" s="1"/>
      <c r="C7" s="1"/>
      <c r="D7" s="1"/>
      <c r="E7" s="1"/>
      <c r="F7" s="18" t="s">
        <v>46</v>
      </c>
      <c r="G7" s="18"/>
      <c r="H7" s="18" t="s">
        <v>18</v>
      </c>
      <c r="I7" s="38" t="s">
        <v>94</v>
      </c>
      <c r="K7" s="20" t="s">
        <v>93</v>
      </c>
    </row>
    <row r="8" spans="1:11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</row>
    <row r="10" spans="1:11" ht="18" x14ac:dyDescent="0.25">
      <c r="A10" s="26">
        <v>43223</v>
      </c>
      <c r="B10" s="19" t="s">
        <v>20</v>
      </c>
      <c r="C10" s="19"/>
      <c r="D10" s="19">
        <v>600</v>
      </c>
      <c r="E10" s="19"/>
      <c r="F10" s="19"/>
      <c r="G10" s="19">
        <v>600</v>
      </c>
      <c r="H10" s="19"/>
    </row>
    <row r="11" spans="1:11" s="19" customFormat="1" ht="18" x14ac:dyDescent="0.25">
      <c r="A11" s="26">
        <v>43230</v>
      </c>
      <c r="B11" s="19" t="s">
        <v>125</v>
      </c>
      <c r="D11" s="19">
        <v>2250</v>
      </c>
      <c r="F11" s="19">
        <v>2250</v>
      </c>
      <c r="K11" s="19">
        <v>250</v>
      </c>
    </row>
    <row r="12" spans="1:11" s="19" customFormat="1" ht="18" x14ac:dyDescent="0.25">
      <c r="A12" s="26">
        <v>43234</v>
      </c>
      <c r="B12" s="19" t="s">
        <v>110</v>
      </c>
      <c r="D12" s="19">
        <v>250</v>
      </c>
      <c r="E12" s="19">
        <v>250</v>
      </c>
    </row>
    <row r="13" spans="1:11" s="19" customFormat="1" ht="18" x14ac:dyDescent="0.25">
      <c r="A13" s="26">
        <v>43235</v>
      </c>
      <c r="B13" s="19" t="s">
        <v>26</v>
      </c>
      <c r="D13" s="19">
        <v>282</v>
      </c>
      <c r="F13" s="19">
        <v>282</v>
      </c>
    </row>
    <row r="14" spans="1:11" s="19" customFormat="1" ht="18" x14ac:dyDescent="0.25">
      <c r="A14" s="26">
        <v>43238</v>
      </c>
      <c r="B14" s="19" t="s">
        <v>113</v>
      </c>
      <c r="D14" s="19">
        <v>88</v>
      </c>
      <c r="I14" s="19">
        <v>88</v>
      </c>
    </row>
    <row r="15" spans="1:11" s="19" customFormat="1" ht="18" x14ac:dyDescent="0.25">
      <c r="A15" s="26">
        <v>43245</v>
      </c>
      <c r="B15" s="19" t="s">
        <v>111</v>
      </c>
      <c r="D15" s="19">
        <v>216</v>
      </c>
      <c r="F15" s="19">
        <v>216</v>
      </c>
    </row>
    <row r="16" spans="1:11" s="19" customFormat="1" ht="18" x14ac:dyDescent="0.25">
      <c r="A16" s="26">
        <v>43251</v>
      </c>
      <c r="B16" s="19" t="s">
        <v>114</v>
      </c>
      <c r="D16" s="19">
        <v>68</v>
      </c>
      <c r="H16" s="19">
        <v>68</v>
      </c>
    </row>
    <row r="17" spans="1:15" s="19" customFormat="1" ht="18" x14ac:dyDescent="0.25">
      <c r="A17" s="26"/>
    </row>
    <row r="18" spans="1:15" s="19" customFormat="1" ht="18.75" thickBot="1" x14ac:dyDescent="0.3">
      <c r="D18" s="24">
        <f t="shared" ref="D18:I18" si="0">SUM(D10:D17)</f>
        <v>3754</v>
      </c>
      <c r="E18" s="24">
        <f t="shared" si="0"/>
        <v>250</v>
      </c>
      <c r="F18" s="24">
        <f t="shared" si="0"/>
        <v>2748</v>
      </c>
      <c r="G18" s="24">
        <f t="shared" si="0"/>
        <v>600</v>
      </c>
      <c r="H18" s="24">
        <f t="shared" si="0"/>
        <v>68</v>
      </c>
      <c r="I18" s="24">
        <f t="shared" si="0"/>
        <v>88</v>
      </c>
      <c r="J18" s="25"/>
      <c r="K18" s="24">
        <f>SUM(K10:K17)</f>
        <v>250</v>
      </c>
    </row>
    <row r="19" spans="1:15" s="19" customFormat="1" ht="18.75" thickTop="1" x14ac:dyDescent="0.25"/>
    <row r="21" spans="1:15" x14ac:dyDescent="0.2">
      <c r="D21" t="s">
        <v>6</v>
      </c>
      <c r="E21" t="s">
        <v>41</v>
      </c>
      <c r="G21">
        <v>250</v>
      </c>
      <c r="K21" t="s">
        <v>6</v>
      </c>
      <c r="L21" t="s">
        <v>46</v>
      </c>
      <c r="N21">
        <v>250</v>
      </c>
    </row>
    <row r="22" spans="1:15" x14ac:dyDescent="0.2">
      <c r="E22" t="s">
        <v>46</v>
      </c>
      <c r="G22">
        <v>2748</v>
      </c>
    </row>
    <row r="23" spans="1:15" x14ac:dyDescent="0.2">
      <c r="E23" t="s">
        <v>20</v>
      </c>
      <c r="G23">
        <v>600</v>
      </c>
      <c r="K23" t="s">
        <v>131</v>
      </c>
      <c r="L23" t="s">
        <v>132</v>
      </c>
      <c r="O23">
        <v>250</v>
      </c>
    </row>
    <row r="24" spans="1:15" x14ac:dyDescent="0.2">
      <c r="E24" t="s">
        <v>114</v>
      </c>
      <c r="G24">
        <v>68</v>
      </c>
    </row>
    <row r="25" spans="1:15" x14ac:dyDescent="0.2">
      <c r="E25" t="s">
        <v>130</v>
      </c>
      <c r="G25">
        <v>88</v>
      </c>
    </row>
    <row r="27" spans="1:15" x14ac:dyDescent="0.2">
      <c r="D27" t="s">
        <v>7</v>
      </c>
      <c r="E27" t="s">
        <v>34</v>
      </c>
      <c r="H27">
        <v>3754</v>
      </c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5"/>
  <sheetViews>
    <sheetView topLeftCell="A6" workbookViewId="0">
      <selection activeCell="C19" sqref="C19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76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39</v>
      </c>
      <c r="C6" s="30" t="s">
        <v>38</v>
      </c>
      <c r="D6" s="30" t="s">
        <v>40</v>
      </c>
      <c r="E6" s="36" t="s">
        <v>41</v>
      </c>
      <c r="F6" s="30" t="s">
        <v>89</v>
      </c>
      <c r="G6" s="30" t="s">
        <v>92</v>
      </c>
      <c r="H6" s="19"/>
    </row>
    <row r="7" spans="1:8" ht="18" x14ac:dyDescent="0.25">
      <c r="A7" s="30" t="s">
        <v>42</v>
      </c>
      <c r="B7" s="30"/>
      <c r="C7" s="30"/>
      <c r="D7" s="30" t="s">
        <v>42</v>
      </c>
      <c r="E7" s="36" t="s">
        <v>42</v>
      </c>
      <c r="F7" s="30" t="s">
        <v>42</v>
      </c>
      <c r="G7" s="30" t="s">
        <v>42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200</v>
      </c>
      <c r="B9" s="19" t="s">
        <v>73</v>
      </c>
      <c r="C9" s="26">
        <v>39569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89</v>
      </c>
      <c r="C10" s="26">
        <v>43226</v>
      </c>
      <c r="D10" s="32">
        <v>20</v>
      </c>
      <c r="E10" s="32"/>
      <c r="F10" s="19">
        <v>20</v>
      </c>
      <c r="G10" s="19"/>
      <c r="H10" s="19"/>
    </row>
    <row r="11" spans="1:8" ht="18" x14ac:dyDescent="0.25">
      <c r="A11" s="19"/>
      <c r="B11" s="19" t="s">
        <v>92</v>
      </c>
      <c r="C11" s="26">
        <v>43227</v>
      </c>
      <c r="D11" s="32">
        <v>48</v>
      </c>
      <c r="E11" s="32">
        <v>8</v>
      </c>
      <c r="F11" s="19"/>
      <c r="G11" s="19">
        <v>40</v>
      </c>
      <c r="H11" s="19"/>
    </row>
    <row r="12" spans="1:8" ht="18" x14ac:dyDescent="0.25">
      <c r="A12" s="19"/>
      <c r="B12" s="19" t="s">
        <v>74</v>
      </c>
      <c r="C12" s="26">
        <v>43251</v>
      </c>
      <c r="D12" s="32">
        <v>132</v>
      </c>
      <c r="E12" s="32"/>
      <c r="F12" s="19"/>
      <c r="G12" s="19"/>
      <c r="H12" s="19"/>
    </row>
    <row r="13" spans="1:8" ht="18" x14ac:dyDescent="0.25">
      <c r="A13" s="19"/>
      <c r="B13" s="19"/>
      <c r="C13" s="26"/>
      <c r="D13" s="19"/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v>100</v>
      </c>
      <c r="B15" s="19"/>
      <c r="C15" s="19"/>
      <c r="D15" s="39">
        <f>SUM(D10:D14)</f>
        <v>200</v>
      </c>
      <c r="E15" s="39">
        <f>SUM(E10:E14)</f>
        <v>8</v>
      </c>
      <c r="F15" s="24">
        <f>SUM(F10:F14)</f>
        <v>20</v>
      </c>
      <c r="G15" s="24">
        <f>SUM(G10:G14)</f>
        <v>40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132</v>
      </c>
      <c r="B17" s="26" t="s">
        <v>75</v>
      </c>
      <c r="C17" s="26">
        <v>43251</v>
      </c>
      <c r="D17" s="26"/>
      <c r="E17" s="26"/>
      <c r="F17" s="19"/>
      <c r="G17" s="19"/>
      <c r="H17" s="19"/>
    </row>
    <row r="18" spans="1:8" ht="18" x14ac:dyDescent="0.25">
      <c r="A18" s="19">
        <v>68</v>
      </c>
      <c r="B18" s="19" t="s">
        <v>34</v>
      </c>
      <c r="C18" s="26">
        <v>43251</v>
      </c>
      <c r="D18" s="26"/>
      <c r="E18" s="26"/>
      <c r="F18" s="19"/>
      <c r="G18" s="19"/>
      <c r="H18" s="19"/>
    </row>
    <row r="21" spans="1:8" x14ac:dyDescent="0.2">
      <c r="C21" t="s">
        <v>6</v>
      </c>
      <c r="D21" t="s">
        <v>41</v>
      </c>
      <c r="E21">
        <v>8</v>
      </c>
    </row>
    <row r="22" spans="1:8" x14ac:dyDescent="0.2">
      <c r="D22" t="s">
        <v>89</v>
      </c>
      <c r="E22">
        <v>20</v>
      </c>
    </row>
    <row r="23" spans="1:8" x14ac:dyDescent="0.2">
      <c r="D23" t="s">
        <v>92</v>
      </c>
      <c r="E23">
        <v>40</v>
      </c>
    </row>
    <row r="25" spans="1:8" x14ac:dyDescent="0.2">
      <c r="C25" t="s">
        <v>7</v>
      </c>
      <c r="D25" t="s">
        <v>21</v>
      </c>
      <c r="F25">
        <v>68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9"/>
  <sheetViews>
    <sheetView workbookViewId="0">
      <selection activeCell="G61" sqref="G61"/>
    </sheetView>
  </sheetViews>
  <sheetFormatPr defaultRowHeight="12.75" x14ac:dyDescent="0.2"/>
  <cols>
    <col min="7" max="7" width="12.140625" customWidth="1"/>
    <col min="8" max="8" width="12.140625" bestFit="1" customWidth="1"/>
  </cols>
  <sheetData>
    <row r="1" spans="1:8" ht="20.25" x14ac:dyDescent="0.3">
      <c r="A1" s="21" t="s">
        <v>50</v>
      </c>
    </row>
    <row r="2" spans="1:8" ht="20.25" x14ac:dyDescent="0.3">
      <c r="A2" s="21" t="s">
        <v>121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51</v>
      </c>
      <c r="H4" s="19" t="s">
        <v>51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52</v>
      </c>
      <c r="B6" s="19"/>
      <c r="C6" s="19"/>
      <c r="D6" s="19"/>
      <c r="E6" s="19"/>
      <c r="F6" s="19"/>
      <c r="G6" s="19"/>
      <c r="H6" s="19">
        <v>6275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53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54</v>
      </c>
      <c r="B9" s="19"/>
      <c r="C9" s="19"/>
      <c r="D9" s="19"/>
      <c r="E9" s="19"/>
      <c r="F9" s="19"/>
      <c r="G9" s="19">
        <v>4000</v>
      </c>
      <c r="H9" s="19"/>
    </row>
    <row r="10" spans="1:8" ht="18" x14ac:dyDescent="0.25">
      <c r="A10" s="19" t="s">
        <v>55</v>
      </c>
      <c r="B10" s="19"/>
      <c r="C10" s="19"/>
      <c r="D10" s="19"/>
      <c r="E10" s="19"/>
      <c r="F10" s="19"/>
      <c r="G10" s="19">
        <v>1800</v>
      </c>
      <c r="H10" s="19"/>
    </row>
    <row r="11" spans="1:8" ht="18" x14ac:dyDescent="0.25">
      <c r="A11" s="19" t="s">
        <v>80</v>
      </c>
      <c r="B11" s="19"/>
      <c r="C11" s="19"/>
      <c r="D11" s="19"/>
      <c r="E11" s="19"/>
      <c r="F11" s="19"/>
      <c r="G11" s="23">
        <v>-2450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f>-(G9+G10+G11)</f>
        <v>-3350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56</v>
      </c>
      <c r="B14" s="19"/>
      <c r="C14" s="19"/>
      <c r="D14" s="19"/>
      <c r="E14" s="19"/>
      <c r="F14" s="19"/>
      <c r="G14" s="19"/>
      <c r="H14" s="19">
        <f>H6+H12</f>
        <v>2925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101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104</v>
      </c>
      <c r="B17" s="19"/>
      <c r="C17" s="19"/>
      <c r="D17" s="19"/>
      <c r="E17" s="19"/>
      <c r="F17" s="19"/>
      <c r="G17" s="25"/>
      <c r="H17" s="19">
        <v>250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f>H14+H17</f>
        <v>3175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57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58</v>
      </c>
      <c r="B22" s="19"/>
      <c r="C22" s="19"/>
      <c r="D22" s="19"/>
      <c r="E22" s="19"/>
      <c r="F22" s="19"/>
      <c r="G22" s="19">
        <v>51</v>
      </c>
      <c r="H22" s="19"/>
    </row>
    <row r="23" spans="1:8" ht="18" x14ac:dyDescent="0.25">
      <c r="A23" s="19" t="s">
        <v>99</v>
      </c>
      <c r="B23" s="19"/>
      <c r="C23" s="19"/>
      <c r="D23" s="19"/>
      <c r="E23" s="19"/>
      <c r="F23" s="19"/>
      <c r="G23" s="19">
        <v>66</v>
      </c>
      <c r="H23" s="19"/>
    </row>
    <row r="24" spans="1:8" ht="18" x14ac:dyDescent="0.25">
      <c r="A24" s="19" t="s">
        <v>100</v>
      </c>
      <c r="B24" s="19"/>
      <c r="C24" s="19"/>
      <c r="D24" s="19"/>
      <c r="E24" s="19"/>
      <c r="F24" s="19"/>
      <c r="G24" s="19">
        <v>100</v>
      </c>
      <c r="H24" s="19"/>
    </row>
    <row r="25" spans="1:8" ht="18" x14ac:dyDescent="0.25">
      <c r="A25" s="19" t="s">
        <v>81</v>
      </c>
      <c r="B25" s="19"/>
      <c r="C25" s="19"/>
      <c r="D25" s="19"/>
      <c r="E25" s="19"/>
      <c r="F25" s="19"/>
      <c r="G25" s="19">
        <v>50</v>
      </c>
      <c r="H25" s="19"/>
    </row>
    <row r="26" spans="1:8" ht="18" x14ac:dyDescent="0.25">
      <c r="A26" s="19" t="s">
        <v>102</v>
      </c>
      <c r="B26" s="19"/>
      <c r="C26" s="19"/>
      <c r="D26" s="19"/>
      <c r="E26" s="19"/>
      <c r="F26" s="19"/>
      <c r="G26" s="19">
        <v>20</v>
      </c>
      <c r="H26" s="19"/>
    </row>
    <row r="27" spans="1:8" ht="18" x14ac:dyDescent="0.25">
      <c r="A27" s="19" t="s">
        <v>103</v>
      </c>
      <c r="B27" s="19"/>
      <c r="C27" s="19"/>
      <c r="D27" s="19"/>
      <c r="E27" s="19"/>
      <c r="F27" s="19"/>
      <c r="G27" s="19">
        <v>40</v>
      </c>
      <c r="H27" s="19"/>
    </row>
    <row r="28" spans="1:8" ht="18" x14ac:dyDescent="0.25">
      <c r="A28" s="19" t="s">
        <v>136</v>
      </c>
      <c r="B28" s="19"/>
      <c r="C28" s="19"/>
      <c r="D28" s="19"/>
      <c r="E28" s="19"/>
      <c r="F28" s="19"/>
      <c r="G28" s="23">
        <v>251</v>
      </c>
      <c r="H28" s="19"/>
    </row>
    <row r="29" spans="1:8" ht="18" x14ac:dyDescent="0.25">
      <c r="A29" s="19"/>
      <c r="B29" s="19"/>
      <c r="C29" s="19"/>
      <c r="D29" s="19"/>
      <c r="E29" s="19"/>
      <c r="F29" s="19"/>
      <c r="G29" s="19"/>
      <c r="H29" s="19">
        <v>-578</v>
      </c>
    </row>
    <row r="30" spans="1:8" ht="18" x14ac:dyDescent="0.25">
      <c r="A30" s="19"/>
      <c r="B30" s="19"/>
      <c r="C30" s="19"/>
      <c r="D30" s="19"/>
      <c r="E30" s="19"/>
      <c r="F30" s="19"/>
      <c r="G30" s="19"/>
      <c r="H30" s="19"/>
    </row>
    <row r="31" spans="1:8" ht="18.75" thickBot="1" x14ac:dyDescent="0.3">
      <c r="A31" s="19" t="s">
        <v>59</v>
      </c>
      <c r="B31" s="19"/>
      <c r="C31" s="19"/>
      <c r="D31" s="19"/>
      <c r="E31" s="19"/>
      <c r="F31" s="19"/>
      <c r="G31" s="19"/>
      <c r="H31" s="24">
        <f>H19+H29</f>
        <v>2597</v>
      </c>
    </row>
    <row r="32" spans="1:8" ht="18.75" thickTop="1" x14ac:dyDescent="0.25">
      <c r="A32" s="19"/>
      <c r="B32" s="19"/>
      <c r="C32" s="19"/>
      <c r="D32" s="19"/>
      <c r="E32" s="19"/>
      <c r="F32" s="19"/>
      <c r="G32" s="19"/>
      <c r="H32" s="25"/>
    </row>
    <row r="33" spans="1:8" ht="18" x14ac:dyDescent="0.25">
      <c r="A33" s="19"/>
      <c r="B33" s="19"/>
      <c r="C33" s="19"/>
      <c r="D33" s="19"/>
      <c r="E33" s="19"/>
      <c r="F33" s="19"/>
      <c r="G33" s="19"/>
      <c r="H33" s="25"/>
    </row>
    <row r="34" spans="1:8" ht="18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20.25" x14ac:dyDescent="0.3">
      <c r="A38" s="21" t="s">
        <v>120</v>
      </c>
      <c r="B38" s="22"/>
      <c r="C38" s="22"/>
      <c r="D38" s="22"/>
      <c r="E38" s="22"/>
      <c r="F38" s="19"/>
      <c r="G38" s="19"/>
      <c r="H38" s="19"/>
    </row>
    <row r="39" spans="1:8" ht="20.25" x14ac:dyDescent="0.3">
      <c r="A39" s="21"/>
      <c r="B39" s="22"/>
      <c r="C39" s="22"/>
      <c r="D39" s="22"/>
      <c r="E39" s="22"/>
      <c r="F39" s="19"/>
      <c r="G39" s="19"/>
      <c r="H39" s="19"/>
    </row>
    <row r="40" spans="1:8" ht="18" x14ac:dyDescent="0.25">
      <c r="A40" s="19"/>
      <c r="B40" s="19"/>
      <c r="C40" s="19"/>
      <c r="D40" s="19"/>
      <c r="E40" s="19"/>
      <c r="F40" s="40" t="s">
        <v>116</v>
      </c>
      <c r="G40" s="40" t="s">
        <v>118</v>
      </c>
      <c r="H40" s="40" t="s">
        <v>117</v>
      </c>
    </row>
    <row r="41" spans="1:8" ht="18" x14ac:dyDescent="0.25">
      <c r="A41" s="19"/>
      <c r="B41" s="19"/>
      <c r="C41" s="19"/>
      <c r="D41" s="19"/>
      <c r="E41" s="19"/>
      <c r="F41" s="40"/>
      <c r="G41" s="40" t="s">
        <v>119</v>
      </c>
      <c r="H41" s="40"/>
    </row>
    <row r="42" spans="1:8" ht="18" x14ac:dyDescent="0.25">
      <c r="A42" s="19"/>
      <c r="B42" s="19"/>
      <c r="C42" s="19"/>
      <c r="D42" s="19"/>
      <c r="E42" s="19"/>
      <c r="F42" s="40"/>
      <c r="G42" s="40"/>
      <c r="H42" s="40"/>
    </row>
    <row r="43" spans="1:8" ht="18" x14ac:dyDescent="0.25">
      <c r="A43" s="19" t="s">
        <v>60</v>
      </c>
      <c r="B43" s="19"/>
      <c r="C43" s="19"/>
      <c r="D43" s="19"/>
      <c r="E43" s="19"/>
      <c r="H43" s="19"/>
    </row>
    <row r="44" spans="1:8" ht="18" x14ac:dyDescent="0.25">
      <c r="A44" s="19" t="s">
        <v>106</v>
      </c>
      <c r="B44" s="19"/>
      <c r="C44" s="19"/>
      <c r="D44" s="19"/>
      <c r="E44" s="19"/>
      <c r="F44" s="19">
        <v>1948</v>
      </c>
      <c r="G44" s="19">
        <v>-24</v>
      </c>
      <c r="H44" s="19">
        <f>G44+F44</f>
        <v>1924</v>
      </c>
    </row>
    <row r="45" spans="1:8" ht="18" x14ac:dyDescent="0.25">
      <c r="A45" s="19" t="s">
        <v>105</v>
      </c>
      <c r="B45" s="19"/>
      <c r="C45" s="19"/>
      <c r="D45" s="19"/>
      <c r="E45" s="19"/>
      <c r="F45" s="19">
        <v>13600</v>
      </c>
      <c r="G45" s="19">
        <v>-2627</v>
      </c>
      <c r="H45" s="23">
        <f>G45+F45</f>
        <v>10973</v>
      </c>
    </row>
    <row r="46" spans="1:8" ht="18" x14ac:dyDescent="0.25">
      <c r="A46" s="19"/>
      <c r="B46" s="19"/>
      <c r="C46" s="19"/>
      <c r="D46" s="19"/>
      <c r="E46" s="19"/>
      <c r="F46" s="25"/>
      <c r="G46" s="25"/>
      <c r="H46" s="19">
        <f>SUM(H44:H45)</f>
        <v>12897</v>
      </c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61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82</v>
      </c>
      <c r="B49" s="19"/>
      <c r="C49" s="19"/>
      <c r="D49" s="19"/>
      <c r="E49" s="19"/>
      <c r="F49" s="19"/>
      <c r="G49" s="19">
        <v>2450</v>
      </c>
      <c r="H49" s="19"/>
    </row>
    <row r="50" spans="1:8" ht="18" x14ac:dyDescent="0.25">
      <c r="A50" s="19" t="s">
        <v>62</v>
      </c>
      <c r="B50" s="19"/>
      <c r="C50" s="19"/>
      <c r="D50" s="19"/>
      <c r="E50" s="19"/>
      <c r="F50" s="19"/>
      <c r="G50" s="19">
        <v>5520</v>
      </c>
      <c r="H50" s="19"/>
    </row>
    <row r="51" spans="1:8" ht="18" x14ac:dyDescent="0.25">
      <c r="A51" s="19" t="s">
        <v>83</v>
      </c>
      <c r="B51" s="19"/>
      <c r="C51" s="19"/>
      <c r="D51" s="19"/>
      <c r="E51" s="19"/>
      <c r="F51" s="19"/>
      <c r="G51" s="19">
        <v>550</v>
      </c>
      <c r="H51" s="19"/>
    </row>
    <row r="52" spans="1:8" ht="18" x14ac:dyDescent="0.25">
      <c r="A52" s="19" t="s">
        <v>63</v>
      </c>
      <c r="B52" s="19"/>
      <c r="C52" s="19"/>
      <c r="D52" s="19"/>
      <c r="E52" s="19"/>
      <c r="F52" s="19"/>
      <c r="G52" s="19">
        <v>5191</v>
      </c>
      <c r="H52" s="19"/>
    </row>
    <row r="53" spans="1:8" ht="18" x14ac:dyDescent="0.25">
      <c r="A53" s="19" t="s">
        <v>64</v>
      </c>
      <c r="B53" s="19"/>
      <c r="C53" s="19"/>
      <c r="D53" s="19"/>
      <c r="E53" s="19"/>
      <c r="F53" s="19"/>
      <c r="G53" s="23">
        <v>200</v>
      </c>
      <c r="H53" s="19"/>
    </row>
    <row r="54" spans="1:8" ht="18" x14ac:dyDescent="0.25">
      <c r="A54" s="19"/>
      <c r="B54" s="19"/>
      <c r="C54" s="19"/>
      <c r="D54" s="19"/>
      <c r="E54" s="19"/>
      <c r="F54" s="19"/>
      <c r="G54" s="19">
        <f>SUM(G49:G53)</f>
        <v>13911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/>
      <c r="H55" s="19"/>
    </row>
    <row r="56" spans="1:8" ht="18" x14ac:dyDescent="0.25">
      <c r="A56" s="19" t="s">
        <v>65</v>
      </c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66</v>
      </c>
      <c r="B57" s="19"/>
      <c r="C57" s="19"/>
      <c r="D57" s="19"/>
      <c r="E57" s="19"/>
      <c r="F57" s="19">
        <v>4392</v>
      </c>
      <c r="G57" s="19"/>
      <c r="H57" s="19"/>
    </row>
    <row r="58" spans="1:8" ht="18" x14ac:dyDescent="0.25">
      <c r="A58" s="19" t="s">
        <v>107</v>
      </c>
      <c r="B58" s="19"/>
      <c r="C58" s="19"/>
      <c r="D58" s="19"/>
      <c r="E58" s="19"/>
      <c r="F58" s="19">
        <v>117</v>
      </c>
      <c r="G58" s="19"/>
      <c r="H58" s="19"/>
    </row>
    <row r="59" spans="1:8" ht="18" x14ac:dyDescent="0.25">
      <c r="A59" s="19" t="s">
        <v>84</v>
      </c>
      <c r="B59" s="19"/>
      <c r="C59" s="19"/>
      <c r="D59" s="19"/>
      <c r="E59" s="19"/>
      <c r="F59" s="23">
        <v>432</v>
      </c>
      <c r="G59" s="25"/>
      <c r="H59" s="19"/>
    </row>
    <row r="60" spans="1:8" ht="18" x14ac:dyDescent="0.25">
      <c r="A60" s="19"/>
      <c r="B60" s="19"/>
      <c r="C60" s="19"/>
      <c r="D60" s="19"/>
      <c r="E60" s="19"/>
      <c r="F60" s="19"/>
      <c r="G60" s="23">
        <v>-4941</v>
      </c>
      <c r="H60" s="19"/>
    </row>
    <row r="61" spans="1:8" ht="18" x14ac:dyDescent="0.25">
      <c r="A61" s="19" t="s">
        <v>67</v>
      </c>
      <c r="B61" s="19"/>
      <c r="C61" s="19"/>
      <c r="D61" s="19"/>
      <c r="E61" s="19"/>
      <c r="F61" s="19"/>
      <c r="G61" s="19"/>
      <c r="H61" s="23">
        <f>G54+G60</f>
        <v>8970</v>
      </c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68</v>
      </c>
      <c r="B63" s="19"/>
      <c r="C63" s="19"/>
      <c r="D63" s="19"/>
      <c r="E63" s="19"/>
      <c r="F63" s="19"/>
      <c r="G63" s="19"/>
      <c r="H63" s="25">
        <f>H61+H46</f>
        <v>21867</v>
      </c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69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70</v>
      </c>
      <c r="B66" s="19"/>
      <c r="C66" s="19"/>
      <c r="D66" s="19"/>
      <c r="E66" s="19"/>
      <c r="F66" s="19"/>
      <c r="G66" s="19"/>
      <c r="H66" s="19">
        <v>-4000</v>
      </c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>
        <f>H63+H66</f>
        <v>17867</v>
      </c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71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>
        <v>15270</v>
      </c>
    </row>
    <row r="73" spans="1:8" ht="18" x14ac:dyDescent="0.25">
      <c r="A73" s="19" t="s">
        <v>137</v>
      </c>
      <c r="B73" s="19"/>
      <c r="C73" s="19"/>
      <c r="D73" s="19"/>
      <c r="E73" s="19"/>
      <c r="F73" s="19"/>
      <c r="G73" s="19"/>
      <c r="H73" s="25">
        <v>2597</v>
      </c>
    </row>
    <row r="74" spans="1:8" ht="18" x14ac:dyDescent="0.25">
      <c r="A74" s="19"/>
      <c r="B74" s="19"/>
      <c r="C74" s="19"/>
      <c r="D74" s="19"/>
      <c r="E74" s="19"/>
      <c r="F74" s="19"/>
      <c r="G74" s="19"/>
      <c r="H74" s="25"/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>
        <f>SUM(H72:H74)</f>
        <v>17867</v>
      </c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2018-03-27T12:52:35Z</cp:lastPrinted>
  <dcterms:created xsi:type="dcterms:W3CDTF">2000-09-12T10:39:32Z</dcterms:created>
  <dcterms:modified xsi:type="dcterms:W3CDTF">2019-01-23T10:53:22Z</dcterms:modified>
</cp:coreProperties>
</file>