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Assessments 22-23/ACDA5006 Transducers &amp; Signal Conditioning/"/>
    </mc:Choice>
  </mc:AlternateContent>
  <xr:revisionPtr revIDLastSave="0" documentId="8_{F164E86F-852F-4C7B-9930-02FF03AC9913}" xr6:coauthVersionLast="47" xr6:coauthVersionMax="47" xr10:uidLastSave="{00000000-0000-0000-0000-000000000000}"/>
  <bookViews>
    <workbookView xWindow="-93" yWindow="-93" windowWidth="20186" windowHeight="12920" xr2:uid="{864DDEC5-D989-4593-98B6-ACE9E3EA9F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H12" i="1" s="1"/>
  <c r="I12" i="1" s="1"/>
  <c r="G13" i="1"/>
  <c r="G14" i="1"/>
  <c r="G4" i="1"/>
  <c r="E5" i="1"/>
  <c r="E6" i="1"/>
  <c r="H6" i="1" s="1"/>
  <c r="I6" i="1" s="1"/>
  <c r="E7" i="1"/>
  <c r="E8" i="1"/>
  <c r="E9" i="1"/>
  <c r="E10" i="1"/>
  <c r="E11" i="1"/>
  <c r="E12" i="1"/>
  <c r="E13" i="1"/>
  <c r="E14" i="1"/>
  <c r="H14" i="1" s="1"/>
  <c r="I14" i="1" s="1"/>
  <c r="E4" i="1"/>
  <c r="F19" i="1"/>
  <c r="D19" i="1"/>
  <c r="F18" i="1"/>
  <c r="D18" i="1"/>
  <c r="F17" i="1"/>
  <c r="D17" i="1"/>
  <c r="F16" i="1"/>
  <c r="D16" i="1"/>
  <c r="H11" i="1"/>
  <c r="I11" i="1" s="1"/>
  <c r="H8" i="1"/>
  <c r="I8" i="1" s="1"/>
  <c r="H7" i="1"/>
  <c r="I7" i="1" s="1"/>
  <c r="H10" i="1" l="1"/>
  <c r="I10" i="1" s="1"/>
  <c r="H4" i="1"/>
  <c r="I4" i="1" s="1"/>
  <c r="H5" i="1"/>
  <c r="I5" i="1" s="1"/>
  <c r="H13" i="1"/>
  <c r="I13" i="1" s="1"/>
  <c r="H9" i="1"/>
  <c r="I9" i="1" s="1"/>
  <c r="H19" i="1" l="1"/>
  <c r="H18" i="1"/>
  <c r="H16" i="1"/>
  <c r="H17" i="1"/>
</calcChain>
</file>

<file path=xl/sharedStrings.xml><?xml version="1.0" encoding="utf-8"?>
<sst xmlns="http://schemas.openxmlformats.org/spreadsheetml/2006/main" count="39" uniqueCount="36">
  <si>
    <t xml:space="preserve">ACDA5006 </t>
  </si>
  <si>
    <t>Transducers &amp; Signal Conditioning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</si>
  <si>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</si>
  <si>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</si>
  <si>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</si>
  <si>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</si>
  <si>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</si>
  <si>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</si>
  <si>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</si>
  <si>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</si>
  <si>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</si>
  <si>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>Jay</t>
  </si>
  <si>
    <t>Popham</t>
  </si>
  <si>
    <t>Curtis James</t>
  </si>
  <si>
    <t>Rees</t>
  </si>
  <si>
    <t>Tom</t>
  </si>
  <si>
    <t>Seager</t>
  </si>
  <si>
    <t>Tomos Rhys</t>
  </si>
  <si>
    <t>Hall</t>
  </si>
  <si>
    <t>Niall Wyn</t>
  </si>
  <si>
    <t>Gareth Rhys</t>
  </si>
  <si>
    <t>Davies</t>
  </si>
  <si>
    <t xml:space="preserve">Oliver </t>
  </si>
  <si>
    <t>Bunyan</t>
  </si>
  <si>
    <t>Oliver</t>
  </si>
  <si>
    <t>Kucyj</t>
  </si>
  <si>
    <t>Adam</t>
  </si>
  <si>
    <t>Cross</t>
  </si>
  <si>
    <t>Ryan</t>
  </si>
  <si>
    <t>Stapleton</t>
  </si>
  <si>
    <t>Michael</t>
  </si>
  <si>
    <t>Howells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</si>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</sst>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0" applyNumberFormat="1"/>
    <xf numFmtId="164" fontId="0" fillId="0" borderId="0" xfId="0" applyNumberFormat="1"/>
    <xf numFmtId="9" fontId="0" fillId="0" borderId="0" xfId="1" applyFont="1"/>
    <xf numFmtId="0" fontId="0" fillId="0" borderId="0" xfId="0" applyAlignment="1">
      <alignment horizontal="left"/>
    </xf>
    <xf numFmtId="0" fontId="0" fillId="0" borderId="0" xfId="0" applyAlignment="1"/>
  </cellXfs>
  <cellStyles count="2">
    <cellStyle name="Normal" xfId="0" builtinId="0"/>
    <cellStyle name="Percent" xfId="1" builtinId="5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8F0C4-E037-478B-AABC-C4A19C2A4C06}">
  <dimension ref="A1:I19"/>
  <sheetViews>
    <sheetView tabSelected="1" workbookViewId="0">
      <selection activeCell="F23" sqref="F23"/>
    </sheetView>
  </sheetViews>
  <sheetFormatPr defaultRowHeight="14.35" x14ac:dyDescent="0.5"/>
  <cols>
    <col min="1" max="1" width="9.64453125" bestFit="1" customWidth="1"/>
    <col min="2" max="2" width="10.64453125" bestFit="1" customWidth="1"/>
    <col min="3" max="3" width="8.29296875" bestFit="1" customWidth="1"/>
    <col min="4" max="4" width="9.9375" bestFit="1" customWidth="1"/>
  </cols>
  <sheetData>
    <row r="1" spans="1:9" x14ac:dyDescent="0.5">
      <c r="A1" t="s">
        <v>0</v>
      </c>
      <c r="B1" s="4" t="s">
        <v>1</v>
      </c>
      <c r="C1" s="4"/>
      <c r="D1" s="4"/>
    </row>
    <row r="2" spans="1:9" x14ac:dyDescent="0.5">
      <c r="D2" s="5" t="s">
        <v>2</v>
      </c>
      <c r="E2" s="1">
        <v>0.5</v>
      </c>
      <c r="F2" t="s">
        <v>3</v>
      </c>
      <c r="G2" s="1">
        <v>0.5</v>
      </c>
    </row>
    <row r="3" spans="1:9" x14ac:dyDescent="0.5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7</v>
      </c>
      <c r="G3" t="s">
        <v>8</v>
      </c>
      <c r="H3" t="s">
        <v>9</v>
      </c>
      <c r="I3" t="s">
        <v>10</v>
      </c>
    </row>
    <row r="4" spans="1:9" x14ac:dyDescent="0.5">
      <c r="A4">
        <v>2026771</v>
      </c>
      <c r="B4" t="s">
        <v>11</v>
      </c>
      <c r="C4" t="s">
        <v>12</v>
      </c>
      <c r="D4" s="1">
        <v>0.59</v>
      </c>
      <c r="E4" s="2">
        <f>D4*E$2</f>
        <v>0.29499999999999998</v>
      </c>
      <c r="F4" s="1">
        <v>0.49</v>
      </c>
      <c r="G4" s="2">
        <f>F4*G$2</f>
        <v>0.245</v>
      </c>
      <c r="H4" s="1">
        <f>E4+G4</f>
        <v>0.54</v>
      </c>
      <c r="I4" t="str">
        <f t="shared" ref="I4:I14" si="0">IF(_xlfn.CEILING.MATH(H4,0.01)&gt;=40%,"Pass","Fail")</f>
        <v>Pass</v>
      </c>
    </row>
    <row r="5" spans="1:9" x14ac:dyDescent="0.5">
      <c r="A5">
        <v>2003711</v>
      </c>
      <c r="B5" t="s">
        <v>13</v>
      </c>
      <c r="C5" t="s">
        <v>14</v>
      </c>
      <c r="D5" s="1">
        <v>0.53</v>
      </c>
      <c r="E5" s="2">
        <f t="shared" ref="E5:E14" si="1">D5*E$2</f>
        <v>0.26500000000000001</v>
      </c>
      <c r="F5" s="1">
        <v>0.43</v>
      </c>
      <c r="G5" s="2">
        <f t="shared" ref="G5:G14" si="2">F5*G$2</f>
        <v>0.215</v>
      </c>
      <c r="H5" s="1">
        <f t="shared" ref="H5:H14" si="3">E5+G5</f>
        <v>0.48</v>
      </c>
      <c r="I5" t="str">
        <f t="shared" si="0"/>
        <v>Pass</v>
      </c>
    </row>
    <row r="6" spans="1:9" x14ac:dyDescent="0.5">
      <c r="A6">
        <v>2100805</v>
      </c>
      <c r="B6" t="s">
        <v>15</v>
      </c>
      <c r="C6" t="s">
        <v>16</v>
      </c>
      <c r="D6" s="1">
        <v>0.59</v>
      </c>
      <c r="E6" s="2">
        <f t="shared" si="1"/>
        <v>0.29499999999999998</v>
      </c>
      <c r="F6" s="1">
        <v>0.68</v>
      </c>
      <c r="G6" s="2">
        <f t="shared" si="2"/>
        <v>0.34</v>
      </c>
      <c r="H6" s="1">
        <f t="shared" si="3"/>
        <v>0.63500000000000001</v>
      </c>
      <c r="I6" t="str">
        <f t="shared" si="0"/>
        <v>Pass</v>
      </c>
    </row>
    <row r="7" spans="1:9" x14ac:dyDescent="0.5">
      <c r="A7">
        <v>2219188</v>
      </c>
      <c r="B7" t="s">
        <v>17</v>
      </c>
      <c r="C7" t="s">
        <v>18</v>
      </c>
      <c r="D7" s="1">
        <v>0.68</v>
      </c>
      <c r="E7" s="2">
        <f t="shared" si="1"/>
        <v>0.34</v>
      </c>
      <c r="F7" s="1">
        <v>0.63</v>
      </c>
      <c r="G7" s="2">
        <f t="shared" si="2"/>
        <v>0.315</v>
      </c>
      <c r="H7" s="1">
        <f t="shared" si="3"/>
        <v>0.65500000000000003</v>
      </c>
      <c r="I7" t="str">
        <f t="shared" si="0"/>
        <v>Pass</v>
      </c>
    </row>
    <row r="8" spans="1:9" x14ac:dyDescent="0.5">
      <c r="A8">
        <v>2220587</v>
      </c>
      <c r="B8" t="s">
        <v>19</v>
      </c>
      <c r="C8" t="s">
        <v>14</v>
      </c>
      <c r="D8" s="1">
        <v>0.85</v>
      </c>
      <c r="E8" s="2">
        <f t="shared" si="1"/>
        <v>0.42499999999999999</v>
      </c>
      <c r="F8" s="1">
        <v>0.8</v>
      </c>
      <c r="G8" s="2">
        <f t="shared" si="2"/>
        <v>0.4</v>
      </c>
      <c r="H8" s="1">
        <f t="shared" si="3"/>
        <v>0.82499999999999996</v>
      </c>
      <c r="I8" t="str">
        <f t="shared" si="0"/>
        <v>Pass</v>
      </c>
    </row>
    <row r="9" spans="1:9" x14ac:dyDescent="0.5">
      <c r="A9">
        <v>2218705</v>
      </c>
      <c r="B9" t="s">
        <v>20</v>
      </c>
      <c r="C9" t="s">
        <v>21</v>
      </c>
      <c r="D9" s="1">
        <v>0.76</v>
      </c>
      <c r="E9" s="2">
        <f t="shared" si="1"/>
        <v>0.38</v>
      </c>
      <c r="F9" s="1">
        <v>0.89</v>
      </c>
      <c r="G9" s="2">
        <f t="shared" si="2"/>
        <v>0.44500000000000001</v>
      </c>
      <c r="H9" s="1">
        <f t="shared" si="3"/>
        <v>0.82499999999999996</v>
      </c>
      <c r="I9" t="str">
        <f t="shared" si="0"/>
        <v>Pass</v>
      </c>
    </row>
    <row r="10" spans="1:9" x14ac:dyDescent="0.5">
      <c r="A10">
        <v>2116739</v>
      </c>
      <c r="B10" t="s">
        <v>22</v>
      </c>
      <c r="C10" t="s">
        <v>23</v>
      </c>
      <c r="D10" s="1">
        <v>0.62</v>
      </c>
      <c r="E10" s="2">
        <f t="shared" si="1"/>
        <v>0.31</v>
      </c>
      <c r="F10" s="1">
        <v>0.89</v>
      </c>
      <c r="G10" s="2">
        <f t="shared" si="2"/>
        <v>0.44500000000000001</v>
      </c>
      <c r="H10" s="1">
        <f t="shared" si="3"/>
        <v>0.755</v>
      </c>
      <c r="I10" t="str">
        <f t="shared" si="0"/>
        <v>Pass</v>
      </c>
    </row>
    <row r="11" spans="1:9" x14ac:dyDescent="0.5">
      <c r="A11">
        <v>1910808</v>
      </c>
      <c r="B11" t="s">
        <v>24</v>
      </c>
      <c r="C11" t="s">
        <v>25</v>
      </c>
      <c r="D11" s="1">
        <v>0.71</v>
      </c>
      <c r="E11" s="2">
        <f t="shared" si="1"/>
        <v>0.35499999999999998</v>
      </c>
      <c r="F11" s="1">
        <v>0.96</v>
      </c>
      <c r="G11" s="2">
        <f t="shared" si="2"/>
        <v>0.48</v>
      </c>
      <c r="H11" s="1">
        <f t="shared" si="3"/>
        <v>0.83499999999999996</v>
      </c>
      <c r="I11" t="str">
        <f t="shared" si="0"/>
        <v>Pass</v>
      </c>
    </row>
    <row r="12" spans="1:9" x14ac:dyDescent="0.5">
      <c r="A12">
        <v>2106959</v>
      </c>
      <c r="B12" t="s">
        <v>26</v>
      </c>
      <c r="C12" t="s">
        <v>27</v>
      </c>
      <c r="D12" s="1">
        <v>0.73</v>
      </c>
      <c r="E12" s="2">
        <f t="shared" si="1"/>
        <v>0.36499999999999999</v>
      </c>
      <c r="F12" s="1">
        <v>0.71</v>
      </c>
      <c r="G12" s="2">
        <f t="shared" si="2"/>
        <v>0.35499999999999998</v>
      </c>
      <c r="H12" s="1">
        <f t="shared" si="3"/>
        <v>0.72</v>
      </c>
      <c r="I12" t="str">
        <f t="shared" si="0"/>
        <v>Pass</v>
      </c>
    </row>
    <row r="13" spans="1:9" x14ac:dyDescent="0.5">
      <c r="A13">
        <v>2108541</v>
      </c>
      <c r="B13" t="s">
        <v>28</v>
      </c>
      <c r="C13" t="s">
        <v>29</v>
      </c>
      <c r="D13" s="1">
        <v>0.59</v>
      </c>
      <c r="E13" s="2">
        <f t="shared" si="1"/>
        <v>0.29499999999999998</v>
      </c>
      <c r="F13" s="1">
        <v>0.56999999999999995</v>
      </c>
      <c r="G13" s="2">
        <f t="shared" si="2"/>
        <v>0.28499999999999998</v>
      </c>
      <c r="H13" s="1">
        <f t="shared" si="3"/>
        <v>0.57999999999999996</v>
      </c>
      <c r="I13" t="str">
        <f t="shared" si="0"/>
        <v>Pass</v>
      </c>
    </row>
    <row r="14" spans="1:9" x14ac:dyDescent="0.5">
      <c r="A14">
        <v>2108085</v>
      </c>
      <c r="B14" t="s">
        <v>30</v>
      </c>
      <c r="C14" t="s">
        <v>31</v>
      </c>
      <c r="D14" s="1">
        <v>0.74</v>
      </c>
      <c r="E14" s="2">
        <f t="shared" si="1"/>
        <v>0.37</v>
      </c>
      <c r="F14" s="1">
        <v>0.92</v>
      </c>
      <c r="G14" s="2">
        <f t="shared" si="2"/>
        <v>0.46</v>
      </c>
      <c r="H14" s="1">
        <f t="shared" si="3"/>
        <v>0.83000000000000007</v>
      </c>
      <c r="I14" t="str">
        <f t="shared" si="0"/>
        <v>Pass</v>
      </c>
    </row>
    <row r="16" spans="1:9" x14ac:dyDescent="0.5">
      <c r="C16" t="s">
        <v>32</v>
      </c>
      <c r="D16" s="1">
        <f>MAX(D4:D14)</f>
        <v>0.85</v>
      </c>
      <c r="E16" s="1"/>
      <c r="F16" s="1">
        <f>MAX(F4:F14)</f>
        <v>0.96</v>
      </c>
      <c r="G16" s="1"/>
      <c r="H16" s="1">
        <f>MAX(H4:H14)</f>
        <v>0.83499999999999996</v>
      </c>
    </row>
    <row r="17" spans="3:8" x14ac:dyDescent="0.5">
      <c r="C17" t="s">
        <v>33</v>
      </c>
      <c r="D17" s="1">
        <f>MIN(D4:D14)</f>
        <v>0.53</v>
      </c>
      <c r="F17" s="1">
        <f>MIN(F4:F14)</f>
        <v>0.43</v>
      </c>
      <c r="H17" s="1">
        <f>MIN(H4:H14)</f>
        <v>0.48</v>
      </c>
    </row>
    <row r="18" spans="3:8" x14ac:dyDescent="0.5">
      <c r="C18" t="s">
        <v>34</v>
      </c>
      <c r="D18" s="1">
        <f>AVERAGE(D4:D14)</f>
        <v>0.67181818181818187</v>
      </c>
      <c r="F18" s="1">
        <f>AVERAGE(F4:F14)</f>
        <v>0.7245454545454546</v>
      </c>
      <c r="H18" s="1">
        <f>AVERAGE(H4:H14)</f>
        <v>0.69818181818181813</v>
      </c>
    </row>
    <row r="19" spans="3:8" x14ac:dyDescent="0.5">
      <c r="C19" t="s">
        <v>35</v>
      </c>
      <c r="D19" s="3">
        <f>_xlfn.STDEV.P(D4:D14)</f>
        <v>9.1434843350400571E-2</v>
      </c>
      <c r="E19" s="3"/>
      <c r="F19" s="3">
        <f>_xlfn.STDEV.P(F4:F14)</f>
        <v>0.17343396104274128</v>
      </c>
      <c r="G19" s="3"/>
      <c r="H19" s="3">
        <f>_xlfn.STDEV.P(H4:H14)</f>
        <v>0.12225667349832534</v>
      </c>
    </row>
  </sheetData>
  <conditionalFormatting sqref="I4:I14">
    <cfRule type="containsText" dxfId="4" priority="5" operator="containsText" text="Fail">
      <formula>NOT(ISERROR(SEARCH("Fail",I4)))</formula>
    </cfRule>
  </conditionalFormatting>
  <conditionalFormatting sqref="D4:D14 F4:F14">
    <cfRule type="cellIs" dxfId="3" priority="4" operator="lessThan">
      <formula>0.4</formula>
    </cfRule>
  </conditionalFormatting>
  <conditionalFormatting sqref="D4:D14 F4:F14">
    <cfRule type="cellIs" dxfId="2" priority="3" operator="equal">
      <formula>0.4</formula>
    </cfRule>
  </conditionalFormatting>
  <conditionalFormatting sqref="D4:D14 F4:F14">
    <cfRule type="cellIs" dxfId="1" priority="2" operator="greaterThan">
      <formula>0.4</formula>
    </cfRule>
  </conditionalFormatting>
  <conditionalFormatting sqref="I4:I14">
    <cfRule type="cellIs" dxfId="0" priority="1" operator="equal">
      <formula>"Pass"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2023-01-24T09:52:38Z</dcterms:created>
  <dcterms:modified xsi:type="dcterms:W3CDTF">2023-01-24T09:54:36Z</dcterms:modified>
</cp:coreProperties>
</file>