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226"/>
  <workbookPr defaultThemeVersion="124226"/>
  <mc:AlternateContent xmlns:mc="http://schemas.openxmlformats.org/markup-compatibility/2006">
    <mc:Choice Requires="x15">
      <x15ac:absPath xmlns:x15ac="http://schemas.microsoft.com/office/spreadsheetml/2010/11/ac" url="C:\Users\Fransiscus\Desktop\UWTSD L5 Logistics\PD05 A2\"/>
    </mc:Choice>
  </mc:AlternateContent>
  <xr:revisionPtr revIDLastSave="0" documentId="13_ncr:1_{B47451BF-037B-44E3-943E-36ADD0D522B3}" xr6:coauthVersionLast="32" xr6:coauthVersionMax="32" xr10:uidLastSave="{00000000-0000-0000-0000-000000000000}"/>
  <bookViews>
    <workbookView xWindow="0" yWindow="0" windowWidth="15345" windowHeight="5880" activeTab="1" xr2:uid="{00000000-000D-0000-FFFF-FFFF00000000}"/>
  </bookViews>
  <sheets>
    <sheet name="PERT " sheetId="2" r:id="rId1"/>
    <sheet name="Analysis" sheetId="1" r:id="rId2"/>
    <sheet name="Sheet3" sheetId="3" r:id="rId3"/>
  </sheets>
  <calcPr calcId="179017"/>
</workbook>
</file>

<file path=xl/calcChain.xml><?xml version="1.0" encoding="utf-8"?>
<calcChain xmlns="http://schemas.openxmlformats.org/spreadsheetml/2006/main">
  <c r="F21" i="1" l="1"/>
  <c r="F22" i="1"/>
  <c r="G22" i="1" s="1"/>
  <c r="F14" i="1"/>
  <c r="E14" i="1"/>
  <c r="D14" i="1"/>
  <c r="F14" i="3" l="1"/>
  <c r="E14" i="3"/>
  <c r="D14" i="3"/>
  <c r="F13" i="3"/>
  <c r="E13" i="3"/>
  <c r="D13" i="3"/>
  <c r="H16" i="3"/>
  <c r="H17" i="3" s="1"/>
  <c r="H4" i="1" l="1"/>
  <c r="H5" i="1"/>
  <c r="H6" i="1"/>
  <c r="H7" i="1"/>
  <c r="H8" i="1"/>
  <c r="H9" i="1"/>
  <c r="H10" i="1"/>
  <c r="H11" i="1"/>
  <c r="H12" i="1"/>
  <c r="H3" i="1"/>
  <c r="G5" i="1"/>
  <c r="G6" i="1"/>
  <c r="G7" i="1"/>
  <c r="G8" i="1"/>
  <c r="G9" i="1"/>
  <c r="G10" i="1"/>
  <c r="G11" i="1"/>
  <c r="G12" i="1"/>
  <c r="G4" i="1"/>
  <c r="G3" i="1"/>
  <c r="H17" i="1" l="1"/>
  <c r="H18" i="1" s="1"/>
  <c r="G21" i="1" s="1"/>
  <c r="H21" i="1" s="1"/>
  <c r="H22" i="1" l="1"/>
</calcChain>
</file>

<file path=xl/sharedStrings.xml><?xml version="1.0" encoding="utf-8"?>
<sst xmlns="http://schemas.openxmlformats.org/spreadsheetml/2006/main" count="133" uniqueCount="67">
  <si>
    <t>Preceding Activities</t>
  </si>
  <si>
    <t>Optimistic</t>
  </si>
  <si>
    <t>Most Likely</t>
  </si>
  <si>
    <t>Pessimistic</t>
  </si>
  <si>
    <t>Expected Time</t>
  </si>
  <si>
    <t>Variance</t>
  </si>
  <si>
    <t>Design Survey</t>
  </si>
  <si>
    <t>Print questionnaire</t>
  </si>
  <si>
    <t>A</t>
  </si>
  <si>
    <t>Engage interviewers</t>
  </si>
  <si>
    <t>Prepare interviewer instruction sheets etc</t>
  </si>
  <si>
    <t xml:space="preserve">Set up computer database </t>
  </si>
  <si>
    <t xml:space="preserve">Brief interviewers     </t>
  </si>
  <si>
    <t>C &amp; D</t>
  </si>
  <si>
    <t xml:space="preserve">Test computer database </t>
  </si>
  <si>
    <t>E</t>
  </si>
  <si>
    <t>Supervise fieldwork</t>
  </si>
  <si>
    <t>B &amp; F</t>
  </si>
  <si>
    <t>Analyse results</t>
  </si>
  <si>
    <t>G &amp; H</t>
  </si>
  <si>
    <t>Prepare report</t>
  </si>
  <si>
    <t>I</t>
  </si>
  <si>
    <t>Project Variance</t>
  </si>
  <si>
    <t>Project Standard Deviation</t>
  </si>
  <si>
    <t>probability of completion</t>
  </si>
  <si>
    <t>% chance of completion</t>
  </si>
  <si>
    <t>Critical Path?</t>
  </si>
  <si>
    <t>ES</t>
  </si>
  <si>
    <t>Duration</t>
  </si>
  <si>
    <t>EF</t>
  </si>
  <si>
    <t>LS</t>
  </si>
  <si>
    <t>Float</t>
  </si>
  <si>
    <t>LF</t>
  </si>
  <si>
    <t xml:space="preserve">Activity </t>
  </si>
  <si>
    <t>Earliest Possible Start</t>
  </si>
  <si>
    <t>Earliest Possible Finish</t>
  </si>
  <si>
    <t>Latest Possible Start</t>
  </si>
  <si>
    <t>Latest Possible Finish</t>
  </si>
  <si>
    <t>B</t>
  </si>
  <si>
    <t>C</t>
  </si>
  <si>
    <t>D</t>
  </si>
  <si>
    <t>F</t>
  </si>
  <si>
    <t>G</t>
  </si>
  <si>
    <t>H</t>
  </si>
  <si>
    <t>J</t>
  </si>
  <si>
    <t>Y</t>
  </si>
  <si>
    <t>Z</t>
  </si>
  <si>
    <t>Z score</t>
  </si>
  <si>
    <t>The sum of the Critical Path Variance(s)</t>
  </si>
  <si>
    <t>Project Standard deviation</t>
  </si>
  <si>
    <t>Project Variance  (PV)</t>
  </si>
  <si>
    <t>Complete by week:</t>
  </si>
  <si>
    <t>Overall</t>
  </si>
  <si>
    <t>On Critical Path</t>
  </si>
  <si>
    <t xml:space="preserve">Set up the 3 wet and dry stations, retrieve 3 tables from the Galley, get the coveralls from Stores, and prepare the food and drinks </t>
  </si>
  <si>
    <t>Lead troops to the stations and brief them, afterwards, they change out of their dirty uniforms to clean coveralls</t>
  </si>
  <si>
    <t>Troops to eat, drink and rest</t>
  </si>
  <si>
    <t xml:space="preserve">Dirty uniform transferred from Hangar to Laundryroom </t>
  </si>
  <si>
    <t>Washing and drying process</t>
  </si>
  <si>
    <t>Clean uniform transferred from Laundryroom to Hangar</t>
  </si>
  <si>
    <t>Troops change to clean uniform, dirty coveralls to be placed to one side, to be cleaned once the Project has finished. Clean wet and dry stations to prepare for the next cycle - Repeat until completion of Project</t>
  </si>
  <si>
    <t>Dirty coveralls transferred from Hangar to Laundry room</t>
  </si>
  <si>
    <t xml:space="preserve">Clean coveralls transferred from Laundry room to Stores, move tables back to the Galley, and clean Hangar </t>
  </si>
  <si>
    <t>C &amp; F</t>
  </si>
  <si>
    <t>N</t>
  </si>
  <si>
    <t>Complete by minutes:</t>
  </si>
  <si>
    <t>Total estimated time: 4 hours 40 minutes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</si>
</sst>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0"/>
    <numFmt numFmtId="165" formatCode="0.000"/>
    <numFmt numFmtId="166" formatCode="0.0%"/>
  </numFmts>
  <fonts count="6" x14ac:knownFonts="1">
    <font>
      <sz val="11"/>
      <color theme="1"/>
      <name val="Arial"/>
      <family val="2"/>
    </font>
    <font>
      <sz val="11"/>
      <color rgb="FF000000"/>
      <name val="Times New Roman"/>
      <family val="1"/>
    </font>
    <font>
      <sz val="11"/>
      <color rgb="FF000000"/>
      <name val="Arial"/>
      <family val="2"/>
    </font>
    <font>
      <sz val="10"/>
      <color theme="1"/>
      <name val="Arial"/>
      <family val="2"/>
    </font>
    <font>
      <sz val="10"/>
      <color rgb="FF000000"/>
      <name val="Arial"/>
      <family val="2"/>
    </font>
    <font>
      <sz val="11"/>
      <color theme="0"/>
      <name val="Arial"/>
      <family val="2"/>
    </font>
  </fonts>
  <fills count="4">
    <fill>
      <patternFill patternType="none"/>
    </fill>
    <fill>
      <patternFill patternType="gray125"/>
    </fill>
    <fill>
      <patternFill patternType="solid">
        <fgColor rgb="FFFF0000"/>
        <bgColor indexed="64"/>
      </patternFill>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7">
    <xf numFmtId="0" fontId="0" fillId="0" borderId="0" xfId="0"/>
    <xf numFmtId="0" fontId="0" fillId="0" borderId="1" xfId="0" applyBorder="1" applyAlignment="1">
      <alignment wrapText="1"/>
    </xf>
    <xf numFmtId="0" fontId="0" fillId="0" borderId="0" xfId="0" applyFont="1" applyAlignment="1">
      <alignment horizontal="center"/>
    </xf>
    <xf numFmtId="0" fontId="1" fillId="0" borderId="0" xfId="0" applyFont="1" applyAlignment="1">
      <alignment vertical="center" wrapText="1"/>
    </xf>
    <xf numFmtId="0" fontId="1" fillId="0" borderId="0" xfId="0" applyFont="1" applyAlignment="1">
      <alignment horizontal="center" vertical="center" wrapText="1"/>
    </xf>
    <xf numFmtId="164" fontId="1" fillId="0" borderId="0" xfId="0" applyNumberFormat="1" applyFont="1" applyBorder="1" applyAlignment="1">
      <alignment horizontal="center" vertical="center" wrapText="1"/>
    </xf>
    <xf numFmtId="0" fontId="0" fillId="0" borderId="0" xfId="0" applyFont="1"/>
    <xf numFmtId="2" fontId="1" fillId="0" borderId="1" xfId="0" applyNumberFormat="1" applyFont="1" applyBorder="1" applyAlignment="1">
      <alignment horizontal="center" vertical="center" wrapText="1"/>
    </xf>
    <xf numFmtId="165" fontId="1" fillId="0" borderId="1" xfId="0" applyNumberFormat="1" applyFont="1" applyBorder="1" applyAlignment="1">
      <alignment horizontal="center" vertical="center" wrapText="1"/>
    </xf>
    <xf numFmtId="0" fontId="1" fillId="0" borderId="1" xfId="0" applyFont="1" applyBorder="1" applyAlignment="1">
      <alignment vertical="center" wrapText="1"/>
    </xf>
    <xf numFmtId="0" fontId="1" fillId="0" borderId="0" xfId="0" applyFont="1" applyBorder="1" applyAlignment="1">
      <alignment horizontal="center" vertical="center" wrapText="1"/>
    </xf>
    <xf numFmtId="164" fontId="1" fillId="0" borderId="1" xfId="0" applyNumberFormat="1" applyFont="1" applyBorder="1" applyAlignment="1">
      <alignment horizontal="center" vertical="center" wrapText="1"/>
    </xf>
    <xf numFmtId="164" fontId="1" fillId="0" borderId="0" xfId="0" applyNumberFormat="1" applyFont="1" applyAlignment="1">
      <alignment horizontal="center" vertical="center" wrapText="1"/>
    </xf>
    <xf numFmtId="164" fontId="0" fillId="0" borderId="0" xfId="0" applyNumberFormat="1" applyFont="1" applyAlignment="1">
      <alignment horizontal="center"/>
    </xf>
    <xf numFmtId="0" fontId="0" fillId="0" borderId="1" xfId="0" applyFont="1" applyBorder="1"/>
    <xf numFmtId="0" fontId="0" fillId="0" borderId="1" xfId="0" applyFont="1" applyBorder="1" applyAlignment="1">
      <alignment horizontal="center"/>
    </xf>
    <xf numFmtId="164" fontId="0" fillId="0" borderId="1" xfId="0" applyNumberFormat="1" applyFont="1" applyBorder="1" applyAlignment="1">
      <alignment horizontal="center"/>
    </xf>
    <xf numFmtId="165" fontId="0" fillId="0" borderId="1" xfId="0" applyNumberFormat="1" applyFont="1" applyBorder="1" applyAlignment="1">
      <alignment horizontal="center"/>
    </xf>
    <xf numFmtId="2" fontId="2" fillId="0" borderId="1" xfId="0" applyNumberFormat="1" applyFont="1" applyBorder="1" applyAlignment="1">
      <alignment horizontal="center" wrapText="1"/>
    </xf>
    <xf numFmtId="166" fontId="2" fillId="0" borderId="1" xfId="0" applyNumberFormat="1" applyFont="1" applyBorder="1" applyAlignment="1">
      <alignment horizontal="center" wrapText="1"/>
    </xf>
    <xf numFmtId="2" fontId="1" fillId="0" borderId="0" xfId="0" applyNumberFormat="1" applyFont="1" applyBorder="1" applyAlignment="1">
      <alignment horizontal="center" vertical="center" wrapText="1"/>
    </xf>
    <xf numFmtId="165" fontId="1" fillId="0" borderId="0" xfId="0" applyNumberFormat="1" applyFont="1" applyBorder="1" applyAlignment="1">
      <alignment horizontal="center" vertical="center" wrapText="1"/>
    </xf>
    <xf numFmtId="0" fontId="1" fillId="0" borderId="0" xfId="0" applyFont="1" applyBorder="1" applyAlignment="1">
      <alignment vertical="center" wrapText="1"/>
    </xf>
    <xf numFmtId="0" fontId="2" fillId="0" borderId="1" xfId="0" applyFont="1" applyBorder="1" applyAlignment="1">
      <alignment horizontal="center" wrapText="1"/>
    </xf>
    <xf numFmtId="0" fontId="0" fillId="0" borderId="1" xfId="0" applyFont="1" applyBorder="1" applyAlignment="1">
      <alignment horizontal="center" wrapText="1"/>
    </xf>
    <xf numFmtId="165" fontId="0" fillId="3" borderId="1" xfId="0" applyNumberFormat="1" applyFont="1" applyFill="1" applyBorder="1"/>
    <xf numFmtId="0" fontId="0" fillId="0" borderId="1" xfId="0" applyBorder="1" applyAlignment="1">
      <alignment horizontal="center" wrapText="1"/>
    </xf>
    <xf numFmtId="0" fontId="1" fillId="0" borderId="1" xfId="0" applyFont="1" applyBorder="1" applyAlignment="1">
      <alignment horizontal="center" vertical="center" wrapText="1"/>
    </xf>
    <xf numFmtId="0" fontId="1" fillId="0" borderId="0" xfId="0" applyFont="1" applyAlignment="1">
      <alignment horizontal="right" vertical="center" wrapText="1"/>
    </xf>
    <xf numFmtId="0" fontId="0" fillId="0" borderId="0" xfId="0" applyBorder="1" applyAlignment="1">
      <alignment wrapText="1"/>
    </xf>
    <xf numFmtId="0" fontId="0" fillId="0" borderId="0" xfId="0" applyBorder="1" applyAlignment="1">
      <alignment horizontal="center" wrapText="1"/>
    </xf>
    <xf numFmtId="0" fontId="0" fillId="0" borderId="0" xfId="0"/>
    <xf numFmtId="0" fontId="0" fillId="0" borderId="1" xfId="0" applyBorder="1"/>
    <xf numFmtId="0" fontId="0" fillId="0" borderId="1" xfId="0" applyBorder="1" applyAlignment="1">
      <alignment horizontal="center"/>
    </xf>
    <xf numFmtId="0" fontId="5" fillId="2" borderId="1" xfId="0" applyFont="1" applyFill="1" applyBorder="1"/>
    <xf numFmtId="0" fontId="5" fillId="2" borderId="1" xfId="0" applyFont="1" applyFill="1" applyBorder="1" applyAlignment="1">
      <alignment horizontal="center"/>
    </xf>
    <xf numFmtId="0" fontId="0" fillId="0" borderId="0" xfId="0" applyFont="1" applyAlignment="1">
      <alignment horizontal="center"/>
    </xf>
    <xf numFmtId="0" fontId="0" fillId="0" borderId="0" xfId="0" applyFont="1"/>
    <xf numFmtId="165" fontId="0" fillId="0" borderId="1" xfId="0" applyNumberFormat="1" applyFont="1" applyBorder="1"/>
    <xf numFmtId="0" fontId="4" fillId="0" borderId="1" xfId="0" applyFont="1" applyBorder="1" applyAlignment="1">
      <alignment horizontal="center" vertical="center" wrapText="1"/>
    </xf>
    <xf numFmtId="0" fontId="2" fillId="0" borderId="0" xfId="0" applyFont="1" applyBorder="1" applyAlignment="1">
      <alignment horizontal="center" vertical="center" wrapText="1"/>
    </xf>
    <xf numFmtId="0" fontId="3" fillId="0" borderId="1" xfId="0" applyFont="1" applyBorder="1" applyAlignment="1">
      <alignment horizontal="center" vertical="center"/>
    </xf>
    <xf numFmtId="0" fontId="4" fillId="0" borderId="1" xfId="0" applyFont="1" applyBorder="1" applyAlignment="1">
      <alignment horizontal="left" vertical="center" wrapText="1"/>
    </xf>
    <xf numFmtId="0" fontId="2" fillId="0" borderId="0" xfId="0" applyFont="1" applyAlignment="1">
      <alignment vertical="center" wrapText="1"/>
    </xf>
    <xf numFmtId="0" fontId="2" fillId="0" borderId="0" xfId="0" applyFont="1" applyAlignment="1">
      <alignment horizontal="center" vertical="center" wrapText="1"/>
    </xf>
    <xf numFmtId="164" fontId="2" fillId="0" borderId="0" xfId="0" applyNumberFormat="1" applyFont="1" applyBorder="1" applyAlignment="1">
      <alignment horizontal="center" vertical="center" wrapText="1"/>
    </xf>
    <xf numFmtId="0" fontId="2" fillId="0" borderId="1" xfId="0" applyFont="1" applyBorder="1" applyAlignment="1">
      <alignment vertical="center" wrapText="1"/>
    </xf>
    <xf numFmtId="2" fontId="2" fillId="0" borderId="1" xfId="0" applyNumberFormat="1" applyFont="1" applyBorder="1" applyAlignment="1">
      <alignment horizontal="center" vertical="center" wrapText="1"/>
    </xf>
    <xf numFmtId="165" fontId="2"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2" fontId="2" fillId="0" borderId="0" xfId="0" applyNumberFormat="1" applyFont="1" applyBorder="1" applyAlignment="1">
      <alignment horizontal="center" vertical="center" wrapText="1"/>
    </xf>
    <xf numFmtId="165" fontId="2" fillId="0" borderId="0" xfId="0" applyNumberFormat="1" applyFont="1" applyBorder="1" applyAlignment="1">
      <alignment horizontal="center" vertical="center" wrapText="1"/>
    </xf>
    <xf numFmtId="0" fontId="2" fillId="0" borderId="0" xfId="0" applyFont="1" applyBorder="1" applyAlignment="1">
      <alignment vertical="center" wrapText="1"/>
    </xf>
    <xf numFmtId="0" fontId="2" fillId="0" borderId="1" xfId="0" applyFont="1" applyBorder="1" applyAlignment="1">
      <alignment horizontal="center" vertical="center" wrapText="1"/>
    </xf>
    <xf numFmtId="164" fontId="2" fillId="0" borderId="1" xfId="0" applyNumberFormat="1" applyFont="1" applyBorder="1" applyAlignment="1">
      <alignment horizontal="center" vertical="center" wrapText="1"/>
    </xf>
    <xf numFmtId="164" fontId="2" fillId="0" borderId="0" xfId="0" applyNumberFormat="1" applyFont="1" applyAlignment="1">
      <alignment horizontal="center" vertical="center" wrapText="1"/>
    </xf>
    <xf numFmtId="0" fontId="0"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7</xdr:col>
      <xdr:colOff>2906</xdr:colOff>
      <xdr:row>14</xdr:row>
      <xdr:rowOff>78299</xdr:rowOff>
    </xdr:from>
    <xdr:to>
      <xdr:col>8</xdr:col>
      <xdr:colOff>237765</xdr:colOff>
      <xdr:row>14</xdr:row>
      <xdr:rowOff>78299</xdr:rowOff>
    </xdr:to>
    <xdr:cxnSp macro="">
      <xdr:nvCxnSpPr>
        <xdr:cNvPr id="40" name="Straight Arrow Connector 39">
          <a:extLst>
            <a:ext uri="{FF2B5EF4-FFF2-40B4-BE49-F238E27FC236}">
              <a16:creationId xmlns:a16="http://schemas.microsoft.com/office/drawing/2014/main" id="{00000000-0008-0000-0000-000021000000}"/>
            </a:ext>
          </a:extLst>
        </xdr:cNvPr>
        <xdr:cNvCxnSpPr/>
      </xdr:nvCxnSpPr>
      <xdr:spPr>
        <a:xfrm>
          <a:off x="3538457" y="3597706"/>
          <a:ext cx="54292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10</xdr:col>
      <xdr:colOff>120112</xdr:colOff>
      <xdr:row>16</xdr:row>
      <xdr:rowOff>7104</xdr:rowOff>
    </xdr:from>
    <xdr:to>
      <xdr:col>13</xdr:col>
      <xdr:colOff>167461</xdr:colOff>
      <xdr:row>17</xdr:row>
      <xdr:rowOff>96218</xdr:rowOff>
    </xdr:to>
    <xdr:cxnSp macro="">
      <xdr:nvCxnSpPr>
        <xdr:cNvPr id="41" name="Straight Arrow Connector 40">
          <a:extLst>
            <a:ext uri="{FF2B5EF4-FFF2-40B4-BE49-F238E27FC236}">
              <a16:creationId xmlns:a16="http://schemas.microsoft.com/office/drawing/2014/main" id="{00000000-0008-0000-0000-000007000000}"/>
            </a:ext>
          </a:extLst>
        </xdr:cNvPr>
        <xdr:cNvCxnSpPr/>
      </xdr:nvCxnSpPr>
      <xdr:spPr>
        <a:xfrm>
          <a:off x="4479010" y="3881680"/>
          <a:ext cx="971550" cy="266699"/>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10</xdr:col>
      <xdr:colOff>101062</xdr:colOff>
      <xdr:row>11</xdr:row>
      <xdr:rowOff>81204</xdr:rowOff>
    </xdr:from>
    <xdr:to>
      <xdr:col>13</xdr:col>
      <xdr:colOff>167461</xdr:colOff>
      <xdr:row>13</xdr:row>
      <xdr:rowOff>11785</xdr:rowOff>
    </xdr:to>
    <xdr:cxnSp macro="">
      <xdr:nvCxnSpPr>
        <xdr:cNvPr id="42" name="Straight Arrow Connector 41">
          <a:extLst>
            <a:ext uri="{FF2B5EF4-FFF2-40B4-BE49-F238E27FC236}">
              <a16:creationId xmlns:a16="http://schemas.microsoft.com/office/drawing/2014/main" id="{00000000-0008-0000-0000-000009000000}"/>
            </a:ext>
          </a:extLst>
        </xdr:cNvPr>
        <xdr:cNvCxnSpPr/>
      </xdr:nvCxnSpPr>
      <xdr:spPr>
        <a:xfrm flipV="1">
          <a:off x="4459960" y="3067857"/>
          <a:ext cx="990600" cy="28575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22</xdr:col>
      <xdr:colOff>11624</xdr:colOff>
      <xdr:row>17</xdr:row>
      <xdr:rowOff>81204</xdr:rowOff>
    </xdr:from>
    <xdr:to>
      <xdr:col>23</xdr:col>
      <xdr:colOff>252180</xdr:colOff>
      <xdr:row>17</xdr:row>
      <xdr:rowOff>81204</xdr:rowOff>
    </xdr:to>
    <xdr:cxnSp macro="">
      <xdr:nvCxnSpPr>
        <xdr:cNvPr id="43" name="Straight Arrow Connector 42">
          <a:extLst>
            <a:ext uri="{FF2B5EF4-FFF2-40B4-BE49-F238E27FC236}">
              <a16:creationId xmlns:a16="http://schemas.microsoft.com/office/drawing/2014/main" id="{00000000-0008-0000-0000-00000D000000}"/>
            </a:ext>
          </a:extLst>
        </xdr:cNvPr>
        <xdr:cNvCxnSpPr/>
      </xdr:nvCxnSpPr>
      <xdr:spPr>
        <a:xfrm>
          <a:off x="7663912" y="4133365"/>
          <a:ext cx="54292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32</xdr:col>
      <xdr:colOff>17436</xdr:colOff>
      <xdr:row>15</xdr:row>
      <xdr:rowOff>74586</xdr:rowOff>
    </xdr:from>
    <xdr:to>
      <xdr:col>33</xdr:col>
      <xdr:colOff>257992</xdr:colOff>
      <xdr:row>15</xdr:row>
      <xdr:rowOff>74586</xdr:rowOff>
    </xdr:to>
    <xdr:cxnSp macro="">
      <xdr:nvCxnSpPr>
        <xdr:cNvPr id="44" name="Straight Arrow Connector 43">
          <a:extLst>
            <a:ext uri="{FF2B5EF4-FFF2-40B4-BE49-F238E27FC236}">
              <a16:creationId xmlns:a16="http://schemas.microsoft.com/office/drawing/2014/main" id="{00000000-0008-0000-0000-000020000000}"/>
            </a:ext>
          </a:extLst>
        </xdr:cNvPr>
        <xdr:cNvCxnSpPr/>
      </xdr:nvCxnSpPr>
      <xdr:spPr>
        <a:xfrm>
          <a:off x="10414216" y="3771578"/>
          <a:ext cx="54292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37</xdr:col>
      <xdr:colOff>10816</xdr:colOff>
      <xdr:row>15</xdr:row>
      <xdr:rowOff>80721</xdr:rowOff>
    </xdr:from>
    <xdr:to>
      <xdr:col>38</xdr:col>
      <xdr:colOff>251372</xdr:colOff>
      <xdr:row>15</xdr:row>
      <xdr:rowOff>80721</xdr:rowOff>
    </xdr:to>
    <xdr:cxnSp macro="">
      <xdr:nvCxnSpPr>
        <xdr:cNvPr id="45" name="Straight Arrow Connector 44">
          <a:extLst>
            <a:ext uri="{FF2B5EF4-FFF2-40B4-BE49-F238E27FC236}">
              <a16:creationId xmlns:a16="http://schemas.microsoft.com/office/drawing/2014/main" id="{00000000-0008-0000-0000-000022000000}"/>
            </a:ext>
          </a:extLst>
        </xdr:cNvPr>
        <xdr:cNvCxnSpPr/>
      </xdr:nvCxnSpPr>
      <xdr:spPr>
        <a:xfrm>
          <a:off x="11779841" y="3777713"/>
          <a:ext cx="54292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42</xdr:col>
      <xdr:colOff>23247</xdr:colOff>
      <xdr:row>15</xdr:row>
      <xdr:rowOff>90730</xdr:rowOff>
    </xdr:from>
    <xdr:to>
      <xdr:col>43</xdr:col>
      <xdr:colOff>263803</xdr:colOff>
      <xdr:row>15</xdr:row>
      <xdr:rowOff>90730</xdr:rowOff>
    </xdr:to>
    <xdr:cxnSp macro="">
      <xdr:nvCxnSpPr>
        <xdr:cNvPr id="46" name="Straight Arrow Connector 45">
          <a:extLst>
            <a:ext uri="{FF2B5EF4-FFF2-40B4-BE49-F238E27FC236}">
              <a16:creationId xmlns:a16="http://schemas.microsoft.com/office/drawing/2014/main" id="{00000000-0008-0000-0000-000023000000}"/>
            </a:ext>
          </a:extLst>
        </xdr:cNvPr>
        <xdr:cNvCxnSpPr/>
      </xdr:nvCxnSpPr>
      <xdr:spPr>
        <a:xfrm>
          <a:off x="13164518" y="3787722"/>
          <a:ext cx="54292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17</xdr:col>
      <xdr:colOff>15908</xdr:colOff>
      <xdr:row>11</xdr:row>
      <xdr:rowOff>91119</xdr:rowOff>
    </xdr:from>
    <xdr:to>
      <xdr:col>28</xdr:col>
      <xdr:colOff>291353</xdr:colOff>
      <xdr:row>15</xdr:row>
      <xdr:rowOff>78441</xdr:rowOff>
    </xdr:to>
    <xdr:cxnSp macro="">
      <xdr:nvCxnSpPr>
        <xdr:cNvPr id="47" name="Straight Arrow Connector 46">
          <a:extLst>
            <a:ext uri="{FF2B5EF4-FFF2-40B4-BE49-F238E27FC236}">
              <a16:creationId xmlns:a16="http://schemas.microsoft.com/office/drawing/2014/main" id="{00000000-0008-0000-0000-000024000000}"/>
            </a:ext>
          </a:extLst>
        </xdr:cNvPr>
        <xdr:cNvCxnSpPr/>
      </xdr:nvCxnSpPr>
      <xdr:spPr>
        <a:xfrm>
          <a:off x="6829084" y="3071884"/>
          <a:ext cx="3726857" cy="704498"/>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17</xdr:col>
      <xdr:colOff>8718</xdr:colOff>
      <xdr:row>17</xdr:row>
      <xdr:rowOff>97348</xdr:rowOff>
    </xdr:from>
    <xdr:to>
      <xdr:col>18</xdr:col>
      <xdr:colOff>249273</xdr:colOff>
      <xdr:row>17</xdr:row>
      <xdr:rowOff>97348</xdr:rowOff>
    </xdr:to>
    <xdr:cxnSp macro="">
      <xdr:nvCxnSpPr>
        <xdr:cNvPr id="48" name="Straight Arrow Connector 47">
          <a:extLst>
            <a:ext uri="{FF2B5EF4-FFF2-40B4-BE49-F238E27FC236}">
              <a16:creationId xmlns:a16="http://schemas.microsoft.com/office/drawing/2014/main" id="{00000000-0008-0000-0000-000011000000}"/>
            </a:ext>
          </a:extLst>
        </xdr:cNvPr>
        <xdr:cNvCxnSpPr/>
      </xdr:nvCxnSpPr>
      <xdr:spPr>
        <a:xfrm>
          <a:off x="6288760" y="4149509"/>
          <a:ext cx="54292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26</xdr:col>
      <xdr:colOff>301297</xdr:colOff>
      <xdr:row>15</xdr:row>
      <xdr:rowOff>134471</xdr:rowOff>
    </xdr:from>
    <xdr:to>
      <xdr:col>28</xdr:col>
      <xdr:colOff>280147</xdr:colOff>
      <xdr:row>17</xdr:row>
      <xdr:rowOff>91245</xdr:rowOff>
    </xdr:to>
    <xdr:cxnSp macro="">
      <xdr:nvCxnSpPr>
        <xdr:cNvPr id="49" name="Straight Arrow Connector 48">
          <a:extLst>
            <a:ext uri="{FF2B5EF4-FFF2-40B4-BE49-F238E27FC236}">
              <a16:creationId xmlns:a16="http://schemas.microsoft.com/office/drawing/2014/main" id="{00000000-0008-0000-0000-000013000000}"/>
            </a:ext>
          </a:extLst>
        </xdr:cNvPr>
        <xdr:cNvCxnSpPr/>
      </xdr:nvCxnSpPr>
      <xdr:spPr>
        <a:xfrm flipV="1">
          <a:off x="9938356" y="3832412"/>
          <a:ext cx="606379" cy="315362"/>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66675</xdr:colOff>
          <xdr:row>2</xdr:row>
          <xdr:rowOff>123825</xdr:rowOff>
        </xdr:from>
        <xdr:to>
          <xdr:col>18</xdr:col>
          <xdr:colOff>295275</xdr:colOff>
          <xdr:row>3</xdr:row>
          <xdr:rowOff>342900</xdr:rowOff>
        </xdr:to>
        <xdr:sp macro="" textlink="">
          <xdr:nvSpPr>
            <xdr:cNvPr id="2049" name="Content Placeholder 3"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13</xdr:col>
          <xdr:colOff>85725</xdr:colOff>
          <xdr:row>5</xdr:row>
          <xdr:rowOff>85725</xdr:rowOff>
        </xdr:from>
        <xdr:to>
          <xdr:col>17</xdr:col>
          <xdr:colOff>114300</xdr:colOff>
          <xdr:row>7</xdr:row>
          <xdr:rowOff>133350</xdr:rowOff>
        </xdr:to>
        <xdr:sp macro="" textlink="">
          <xdr:nvSpPr>
            <xdr:cNvPr id="2051" name="Content Placeholder 3"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13</xdr:col>
          <xdr:colOff>38100</xdr:colOff>
          <xdr:row>12</xdr:row>
          <xdr:rowOff>180975</xdr:rowOff>
        </xdr:from>
        <xdr:to>
          <xdr:col>15</xdr:col>
          <xdr:colOff>257175</xdr:colOff>
          <xdr:row>16</xdr:row>
          <xdr:rowOff>0</xdr:rowOff>
        </xdr:to>
        <xdr:sp macro="" textlink="">
          <xdr:nvSpPr>
            <xdr:cNvPr id="2052" name="Object 3"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w="9525">
              <a:solidFill>
                <a:srgbClr val="000000"/>
              </a:solidFill>
              <a:miter lim="800000"/>
              <a:headEnd/>
              <a:tailEnd/>
            </a:ln>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8" Type="http://schemas.openxmlformats.org/officeDocument/2006/relationships/oleObject" Target="../embeddings/oleObject3.bin"/><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2.xml"/><Relationship Id="rId1" Type="http://schemas.openxmlformats.org/officeDocument/2006/relationships/printerSettings" Target="../printerSettings/printerSettings1.bin"/><Relationship Id="rId6" Type="http://schemas.openxmlformats.org/officeDocument/2006/relationships/oleObject" Target="../embeddings/oleObject2.bin"/><Relationship Id="rId5" Type="http://schemas.openxmlformats.org/officeDocument/2006/relationships/image" Target="../media/image1.emf"/><Relationship Id="rId4" Type="http://schemas.openxmlformats.org/officeDocument/2006/relationships/oleObject" Target="../embeddings/oleObject1.bin"/><Relationship Id="rId9" Type="http://schemas.openxmlformats.org/officeDocument/2006/relationships/image" Target="../media/image3.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AV24"/>
  <sheetViews>
    <sheetView topLeftCell="E3" zoomScale="85" zoomScaleNormal="85" workbookViewId="0">
      <selection activeCell="J3" sqref="J3"/>
    </sheetView>
  </sheetViews>
  <sheetFormatPr defaultRowHeight="14.25" x14ac:dyDescent="0.2"/>
  <cols>
    <col min="5" max="49" width="4.125" customWidth="1"/>
  </cols>
  <sheetData>
    <row r="3" spans="1:48" ht="42.75" x14ac:dyDescent="0.2">
      <c r="A3" s="1" t="s">
        <v>34</v>
      </c>
      <c r="B3" s="1" t="s">
        <v>28</v>
      </c>
      <c r="C3" s="1" t="s">
        <v>35</v>
      </c>
      <c r="D3" s="29"/>
    </row>
    <row r="4" spans="1:48" ht="36.75" customHeight="1" x14ac:dyDescent="0.2">
      <c r="A4" s="26" t="s">
        <v>33</v>
      </c>
      <c r="B4" s="26"/>
      <c r="C4" s="26"/>
      <c r="D4" s="30"/>
    </row>
    <row r="5" spans="1:48" ht="42.75" x14ac:dyDescent="0.2">
      <c r="A5" s="1" t="s">
        <v>36</v>
      </c>
      <c r="B5" s="1" t="s">
        <v>31</v>
      </c>
      <c r="C5" s="1" t="s">
        <v>37</v>
      </c>
      <c r="D5" s="29"/>
    </row>
    <row r="8" spans="1:48" x14ac:dyDescent="0.2">
      <c r="A8" s="1" t="s">
        <v>27</v>
      </c>
      <c r="B8" s="1" t="s">
        <v>28</v>
      </c>
      <c r="C8" s="1" t="s">
        <v>29</v>
      </c>
      <c r="D8" s="29"/>
    </row>
    <row r="9" spans="1:48" x14ac:dyDescent="0.2">
      <c r="A9" s="26" t="s">
        <v>33</v>
      </c>
      <c r="B9" s="26"/>
      <c r="C9" s="26"/>
      <c r="D9" s="30"/>
    </row>
    <row r="10" spans="1:48" x14ac:dyDescent="0.2">
      <c r="A10" s="1" t="s">
        <v>30</v>
      </c>
      <c r="B10" s="1" t="s">
        <v>31</v>
      </c>
      <c r="C10" s="1" t="s">
        <v>32</v>
      </c>
      <c r="D10" s="29"/>
    </row>
    <row r="11" spans="1:48" x14ac:dyDescent="0.2">
      <c r="E11" s="31"/>
      <c r="F11" s="31"/>
      <c r="G11" s="31"/>
      <c r="H11" s="31"/>
      <c r="I11" s="31"/>
      <c r="J11" s="31"/>
      <c r="K11" s="31"/>
      <c r="L11" s="31"/>
      <c r="M11" s="31"/>
      <c r="N11" s="31"/>
      <c r="O11" s="32">
        <v>60</v>
      </c>
      <c r="P11" s="32">
        <v>60</v>
      </c>
      <c r="Q11" s="32">
        <v>120</v>
      </c>
      <c r="R11" s="31"/>
      <c r="S11" s="31"/>
      <c r="T11" s="31"/>
      <c r="U11" s="31"/>
      <c r="V11" s="31"/>
      <c r="W11" s="31"/>
      <c r="X11" s="31"/>
      <c r="Y11" s="31"/>
      <c r="Z11" s="31"/>
      <c r="AA11" s="31"/>
      <c r="AB11" s="31"/>
      <c r="AC11" s="31"/>
      <c r="AD11" s="31"/>
      <c r="AE11" s="31"/>
      <c r="AF11" s="31"/>
      <c r="AG11" s="31"/>
      <c r="AH11" s="31"/>
      <c r="AI11" s="31"/>
      <c r="AJ11" s="31"/>
      <c r="AK11" s="31"/>
      <c r="AL11" s="31"/>
      <c r="AM11" s="31"/>
      <c r="AN11" s="31"/>
      <c r="AO11" s="31"/>
      <c r="AP11" s="31"/>
      <c r="AQ11" s="31"/>
      <c r="AR11" s="31"/>
      <c r="AS11" s="31"/>
      <c r="AT11" s="31"/>
      <c r="AU11" s="31"/>
      <c r="AV11" s="31"/>
    </row>
    <row r="12" spans="1:48" x14ac:dyDescent="0.2">
      <c r="E12" s="31"/>
      <c r="F12" s="31"/>
      <c r="G12" s="31"/>
      <c r="H12" s="31"/>
      <c r="I12" s="31"/>
      <c r="J12" s="31"/>
      <c r="K12" s="31"/>
      <c r="L12" s="31"/>
      <c r="M12" s="31"/>
      <c r="N12" s="31"/>
      <c r="O12" s="33" t="s">
        <v>39</v>
      </c>
      <c r="P12" s="33"/>
      <c r="Q12" s="33"/>
      <c r="R12" s="31"/>
      <c r="S12" s="31"/>
      <c r="T12" s="31"/>
      <c r="U12" s="31"/>
      <c r="V12" s="31"/>
      <c r="W12" s="31"/>
      <c r="X12" s="31"/>
      <c r="Y12" s="31"/>
      <c r="Z12" s="31"/>
      <c r="AA12" s="31"/>
      <c r="AB12" s="31"/>
      <c r="AC12" s="31"/>
      <c r="AD12" s="31"/>
      <c r="AE12" s="31"/>
      <c r="AF12" s="31"/>
      <c r="AG12" s="31"/>
      <c r="AH12" s="31"/>
      <c r="AI12" s="31"/>
      <c r="AJ12" s="31"/>
      <c r="AK12" s="31"/>
      <c r="AL12" s="31"/>
      <c r="AM12" s="31"/>
      <c r="AN12" s="31"/>
      <c r="AO12" s="31"/>
      <c r="AP12" s="31"/>
      <c r="AQ12" s="31"/>
      <c r="AR12" s="31"/>
      <c r="AS12" s="31"/>
      <c r="AT12" s="31"/>
      <c r="AU12" s="31"/>
      <c r="AV12" s="31"/>
    </row>
    <row r="13" spans="1:48" x14ac:dyDescent="0.2">
      <c r="E13" s="31"/>
      <c r="F13" s="31"/>
      <c r="G13" s="31"/>
      <c r="H13" s="31"/>
      <c r="I13" s="31"/>
      <c r="J13" s="31"/>
      <c r="K13" s="31"/>
      <c r="L13" s="31"/>
      <c r="M13" s="31"/>
      <c r="N13" s="31"/>
      <c r="O13" s="32">
        <v>80</v>
      </c>
      <c r="P13" s="32">
        <v>20</v>
      </c>
      <c r="Q13" s="32">
        <v>140</v>
      </c>
      <c r="R13" s="31"/>
      <c r="S13" s="31"/>
      <c r="T13" s="31"/>
      <c r="U13" s="31"/>
      <c r="V13" s="31"/>
      <c r="W13" s="31"/>
      <c r="X13" s="31"/>
      <c r="Y13" s="31"/>
      <c r="Z13" s="31"/>
      <c r="AA13" s="31"/>
      <c r="AB13" s="31"/>
      <c r="AC13" s="31"/>
      <c r="AD13" s="31"/>
      <c r="AE13" s="31"/>
      <c r="AF13" s="31"/>
      <c r="AG13" s="31"/>
      <c r="AH13" s="31"/>
      <c r="AI13" s="31"/>
      <c r="AJ13" s="31"/>
      <c r="AK13" s="31"/>
      <c r="AL13" s="31"/>
      <c r="AM13" s="31"/>
      <c r="AN13" s="31"/>
      <c r="AO13" s="31"/>
      <c r="AP13" s="31"/>
      <c r="AQ13" s="31"/>
      <c r="AR13" s="31"/>
      <c r="AS13" s="31"/>
      <c r="AT13" s="31"/>
      <c r="AU13" s="31"/>
      <c r="AV13" s="31"/>
    </row>
    <row r="14" spans="1:48" x14ac:dyDescent="0.2">
      <c r="E14" s="34">
        <v>0</v>
      </c>
      <c r="F14" s="34">
        <v>30</v>
      </c>
      <c r="G14" s="34">
        <v>30</v>
      </c>
      <c r="H14" s="31"/>
      <c r="I14" s="31"/>
      <c r="J14" s="34">
        <v>30</v>
      </c>
      <c r="K14" s="34">
        <v>30</v>
      </c>
      <c r="L14" s="34">
        <v>60</v>
      </c>
      <c r="M14" s="31"/>
      <c r="N14" s="31"/>
      <c r="O14" s="31"/>
      <c r="P14" s="31"/>
      <c r="Q14" s="31"/>
      <c r="R14" s="31"/>
      <c r="S14" s="31"/>
      <c r="T14" s="31"/>
      <c r="U14" s="31"/>
      <c r="V14" s="31"/>
      <c r="W14" s="31"/>
      <c r="X14" s="31"/>
      <c r="Y14" s="31"/>
      <c r="Z14" s="31"/>
      <c r="AA14" s="31"/>
      <c r="AB14" s="31"/>
      <c r="AC14" s="31"/>
      <c r="AD14" s="31"/>
      <c r="AE14" s="31"/>
      <c r="AF14" s="31"/>
      <c r="AG14" s="31"/>
      <c r="AH14" s="31"/>
      <c r="AI14" s="31"/>
      <c r="AJ14" s="31"/>
      <c r="AK14" s="31"/>
      <c r="AL14" s="31"/>
      <c r="AM14" s="31"/>
      <c r="AN14" s="31"/>
      <c r="AO14" s="31"/>
      <c r="AP14" s="31"/>
      <c r="AQ14" s="31"/>
      <c r="AR14" s="31"/>
      <c r="AS14" s="31"/>
      <c r="AT14" s="31"/>
      <c r="AU14" s="31"/>
      <c r="AV14" s="31"/>
    </row>
    <row r="15" spans="1:48" x14ac:dyDescent="0.2">
      <c r="E15" s="35" t="s">
        <v>8</v>
      </c>
      <c r="F15" s="35"/>
      <c r="G15" s="35"/>
      <c r="H15" s="31"/>
      <c r="I15" s="31"/>
      <c r="J15" s="35" t="s">
        <v>38</v>
      </c>
      <c r="K15" s="35"/>
      <c r="L15" s="35"/>
      <c r="M15" s="31"/>
      <c r="N15" s="31"/>
      <c r="O15" s="31"/>
      <c r="P15" s="31"/>
      <c r="Q15" s="31"/>
      <c r="R15" s="31"/>
      <c r="S15" s="31"/>
      <c r="T15" s="31"/>
      <c r="U15" s="31"/>
      <c r="V15" s="31"/>
      <c r="W15" s="31"/>
      <c r="X15" s="31"/>
      <c r="Y15" s="31"/>
      <c r="Z15" s="31"/>
      <c r="AA15" s="31"/>
      <c r="AB15" s="31"/>
      <c r="AC15" s="31"/>
      <c r="AD15" s="34">
        <v>140</v>
      </c>
      <c r="AE15" s="34">
        <v>10</v>
      </c>
      <c r="AF15" s="34">
        <v>150</v>
      </c>
      <c r="AG15" s="31"/>
      <c r="AH15" s="31"/>
      <c r="AI15" s="34">
        <v>150</v>
      </c>
      <c r="AJ15" s="34">
        <v>10</v>
      </c>
      <c r="AK15" s="34">
        <v>160</v>
      </c>
      <c r="AL15" s="31"/>
      <c r="AM15" s="31"/>
      <c r="AN15" s="34">
        <v>160</v>
      </c>
      <c r="AO15" s="34">
        <v>60</v>
      </c>
      <c r="AP15" s="34">
        <v>220</v>
      </c>
      <c r="AQ15" s="31"/>
      <c r="AR15" s="31"/>
      <c r="AS15" s="34">
        <v>220</v>
      </c>
      <c r="AT15" s="34">
        <v>30</v>
      </c>
      <c r="AU15" s="34">
        <v>250</v>
      </c>
      <c r="AV15" s="31"/>
    </row>
    <row r="16" spans="1:48" x14ac:dyDescent="0.2">
      <c r="E16" s="34">
        <v>0</v>
      </c>
      <c r="F16" s="34">
        <v>0</v>
      </c>
      <c r="G16" s="34">
        <v>30</v>
      </c>
      <c r="H16" s="31"/>
      <c r="I16" s="31"/>
      <c r="J16" s="34">
        <v>30</v>
      </c>
      <c r="K16" s="34">
        <v>0</v>
      </c>
      <c r="L16" s="34">
        <v>60</v>
      </c>
      <c r="M16" s="31"/>
      <c r="N16" s="31"/>
      <c r="O16" s="31"/>
      <c r="P16" s="31"/>
      <c r="Q16" s="31"/>
      <c r="R16" s="31"/>
      <c r="S16" s="31"/>
      <c r="T16" s="31"/>
      <c r="U16" s="31"/>
      <c r="V16" s="31"/>
      <c r="W16" s="31"/>
      <c r="X16" s="31"/>
      <c r="Y16" s="31"/>
      <c r="Z16" s="31"/>
      <c r="AA16" s="31"/>
      <c r="AB16" s="31"/>
      <c r="AC16" s="31"/>
      <c r="AD16" s="35" t="s">
        <v>42</v>
      </c>
      <c r="AE16" s="35"/>
      <c r="AF16" s="35"/>
      <c r="AG16" s="31"/>
      <c r="AH16" s="31"/>
      <c r="AI16" s="35" t="s">
        <v>43</v>
      </c>
      <c r="AJ16" s="35"/>
      <c r="AK16" s="35"/>
      <c r="AL16" s="31"/>
      <c r="AM16" s="31"/>
      <c r="AN16" s="35" t="s">
        <v>21</v>
      </c>
      <c r="AO16" s="35"/>
      <c r="AP16" s="35"/>
      <c r="AQ16" s="31"/>
      <c r="AR16" s="31"/>
      <c r="AS16" s="35" t="s">
        <v>44</v>
      </c>
      <c r="AT16" s="35"/>
      <c r="AU16" s="35"/>
      <c r="AV16" s="31"/>
    </row>
    <row r="17" spans="5:48" x14ac:dyDescent="0.2">
      <c r="E17" s="31"/>
      <c r="F17" s="31"/>
      <c r="G17" s="31"/>
      <c r="H17" s="31"/>
      <c r="I17" s="31"/>
      <c r="J17" s="31"/>
      <c r="K17" s="31"/>
      <c r="L17" s="31"/>
      <c r="M17" s="31"/>
      <c r="N17" s="31"/>
      <c r="O17" s="34">
        <v>60</v>
      </c>
      <c r="P17" s="34">
        <v>10</v>
      </c>
      <c r="Q17" s="34">
        <v>70</v>
      </c>
      <c r="R17" s="31"/>
      <c r="S17" s="31"/>
      <c r="T17" s="34">
        <v>70</v>
      </c>
      <c r="U17" s="34">
        <v>60</v>
      </c>
      <c r="V17" s="34">
        <v>130</v>
      </c>
      <c r="W17" s="31"/>
      <c r="X17" s="31"/>
      <c r="Y17" s="34">
        <v>130</v>
      </c>
      <c r="Z17" s="34">
        <v>10</v>
      </c>
      <c r="AA17" s="34">
        <v>140</v>
      </c>
      <c r="AB17" s="31"/>
      <c r="AC17" s="31"/>
      <c r="AD17" s="34">
        <v>140</v>
      </c>
      <c r="AE17" s="34">
        <v>0</v>
      </c>
      <c r="AF17" s="34">
        <v>150</v>
      </c>
      <c r="AG17" s="31"/>
      <c r="AH17" s="31"/>
      <c r="AI17" s="34">
        <v>150</v>
      </c>
      <c r="AJ17" s="34">
        <v>0</v>
      </c>
      <c r="AK17" s="34">
        <v>160</v>
      </c>
      <c r="AL17" s="31"/>
      <c r="AM17" s="31"/>
      <c r="AN17" s="34">
        <v>160</v>
      </c>
      <c r="AO17" s="34">
        <v>0</v>
      </c>
      <c r="AP17" s="34">
        <v>220</v>
      </c>
      <c r="AQ17" s="31"/>
      <c r="AR17" s="31"/>
      <c r="AS17" s="34">
        <v>220</v>
      </c>
      <c r="AT17" s="34">
        <v>0</v>
      </c>
      <c r="AU17" s="34">
        <v>250</v>
      </c>
      <c r="AV17" s="31"/>
    </row>
    <row r="18" spans="5:48" x14ac:dyDescent="0.2">
      <c r="E18" s="31"/>
      <c r="F18" s="31"/>
      <c r="G18" s="31"/>
      <c r="H18" s="31"/>
      <c r="I18" s="31"/>
      <c r="J18" s="31"/>
      <c r="K18" s="31"/>
      <c r="L18" s="31"/>
      <c r="M18" s="31"/>
      <c r="N18" s="31"/>
      <c r="O18" s="35" t="s">
        <v>40</v>
      </c>
      <c r="P18" s="35"/>
      <c r="Q18" s="35"/>
      <c r="R18" s="31"/>
      <c r="S18" s="31"/>
      <c r="T18" s="35" t="s">
        <v>15</v>
      </c>
      <c r="U18" s="35"/>
      <c r="V18" s="35"/>
      <c r="W18" s="31"/>
      <c r="X18" s="31"/>
      <c r="Y18" s="35" t="s">
        <v>41</v>
      </c>
      <c r="Z18" s="35"/>
      <c r="AA18" s="35"/>
      <c r="AB18" s="31"/>
      <c r="AC18" s="31"/>
      <c r="AD18" s="31"/>
      <c r="AE18" s="31"/>
      <c r="AF18" s="31"/>
      <c r="AG18" s="31"/>
      <c r="AH18" s="31"/>
      <c r="AI18" s="31"/>
      <c r="AJ18" s="31"/>
      <c r="AK18" s="31"/>
      <c r="AL18" s="31"/>
      <c r="AM18" s="31"/>
      <c r="AN18" s="31"/>
      <c r="AO18" s="31"/>
      <c r="AP18" s="31"/>
      <c r="AQ18" s="31"/>
      <c r="AR18" s="31"/>
      <c r="AS18" s="31"/>
      <c r="AT18" s="31"/>
      <c r="AU18" s="31"/>
      <c r="AV18" s="31"/>
    </row>
    <row r="19" spans="5:48" x14ac:dyDescent="0.2">
      <c r="E19" s="31"/>
      <c r="F19" s="31"/>
      <c r="G19" s="31"/>
      <c r="H19" s="31"/>
      <c r="I19" s="31"/>
      <c r="J19" s="31"/>
      <c r="K19" s="31"/>
      <c r="L19" s="31"/>
      <c r="M19" s="31"/>
      <c r="N19" s="31"/>
      <c r="O19" s="34">
        <v>60</v>
      </c>
      <c r="P19" s="34">
        <v>0</v>
      </c>
      <c r="Q19" s="34">
        <v>70</v>
      </c>
      <c r="R19" s="31"/>
      <c r="S19" s="31"/>
      <c r="T19" s="34">
        <v>70</v>
      </c>
      <c r="U19" s="34">
        <v>0</v>
      </c>
      <c r="V19" s="34">
        <v>130</v>
      </c>
      <c r="W19" s="31"/>
      <c r="X19" s="31"/>
      <c r="Y19" s="34">
        <v>130</v>
      </c>
      <c r="Z19" s="34">
        <v>0</v>
      </c>
      <c r="AA19" s="34">
        <v>140</v>
      </c>
      <c r="AB19" s="31"/>
      <c r="AC19" s="31"/>
      <c r="AD19" s="31"/>
      <c r="AE19" s="31"/>
      <c r="AF19" s="31"/>
      <c r="AG19" s="31"/>
      <c r="AH19" s="31"/>
      <c r="AI19" s="31"/>
      <c r="AJ19" s="31"/>
      <c r="AK19" s="31"/>
      <c r="AL19" s="31"/>
      <c r="AM19" s="31"/>
      <c r="AN19" s="31"/>
      <c r="AO19" s="31"/>
      <c r="AP19" s="31"/>
      <c r="AQ19" s="31"/>
      <c r="AR19" s="31"/>
      <c r="AS19" s="31"/>
      <c r="AT19" s="31"/>
      <c r="AU19" s="31"/>
      <c r="AV19" s="31"/>
    </row>
    <row r="20" spans="5:48" x14ac:dyDescent="0.2">
      <c r="E20" s="31"/>
      <c r="F20" s="31"/>
      <c r="G20" s="31"/>
      <c r="H20" s="31"/>
      <c r="I20" s="31"/>
      <c r="J20" s="31"/>
      <c r="K20" s="31"/>
      <c r="L20" s="31"/>
      <c r="M20" s="31"/>
      <c r="N20" s="31"/>
      <c r="O20" s="31"/>
      <c r="P20" s="31"/>
      <c r="Q20" s="31"/>
      <c r="R20" s="31"/>
      <c r="S20" s="31"/>
      <c r="T20" s="31"/>
      <c r="U20" s="31"/>
      <c r="V20" s="31"/>
      <c r="W20" s="31"/>
      <c r="X20" s="31"/>
      <c r="Y20" s="31"/>
      <c r="Z20" s="31"/>
      <c r="AA20" s="31"/>
      <c r="AB20" s="31"/>
      <c r="AC20" s="31"/>
      <c r="AD20" s="31"/>
      <c r="AE20" s="31"/>
      <c r="AF20" s="31"/>
      <c r="AG20" s="31"/>
      <c r="AH20" s="31"/>
      <c r="AI20" s="31"/>
      <c r="AJ20" s="31"/>
      <c r="AK20" s="31"/>
      <c r="AL20" s="31"/>
      <c r="AM20" s="31"/>
      <c r="AN20" s="31"/>
      <c r="AO20" s="31"/>
      <c r="AP20" s="31"/>
      <c r="AQ20" s="31"/>
      <c r="AR20" s="31"/>
      <c r="AS20" s="31"/>
      <c r="AT20" s="31"/>
      <c r="AU20" s="31"/>
      <c r="AV20" s="31"/>
    </row>
    <row r="21" spans="5:48" x14ac:dyDescent="0.2">
      <c r="E21" s="31"/>
      <c r="F21" s="31"/>
      <c r="G21" s="31"/>
      <c r="H21" s="31"/>
      <c r="I21" s="31"/>
      <c r="J21" s="31"/>
      <c r="K21" s="31"/>
      <c r="L21" s="31"/>
      <c r="M21" s="31"/>
      <c r="N21" s="31"/>
      <c r="O21" s="31"/>
      <c r="P21" s="31"/>
      <c r="Q21" s="31"/>
      <c r="R21" s="31"/>
      <c r="S21" s="31"/>
      <c r="T21" s="31"/>
      <c r="U21" s="31"/>
      <c r="V21" s="31"/>
      <c r="W21" s="31"/>
      <c r="X21" s="31"/>
      <c r="Y21" s="31"/>
      <c r="Z21" s="31"/>
      <c r="AA21" s="31"/>
      <c r="AB21" s="31"/>
      <c r="AC21" s="31"/>
      <c r="AD21" s="31"/>
      <c r="AE21" s="31"/>
      <c r="AF21" s="31"/>
      <c r="AG21" s="31"/>
      <c r="AH21" s="31"/>
      <c r="AI21" s="31"/>
      <c r="AJ21" s="31"/>
      <c r="AK21" s="31"/>
      <c r="AL21" s="31"/>
      <c r="AM21" s="31"/>
      <c r="AN21" s="31"/>
      <c r="AO21" s="31"/>
      <c r="AP21" s="31"/>
      <c r="AQ21" s="31"/>
      <c r="AR21" s="31"/>
      <c r="AS21" s="31"/>
      <c r="AT21" s="31"/>
      <c r="AU21" s="31"/>
      <c r="AV21" s="31"/>
    </row>
    <row r="22" spans="5:48" x14ac:dyDescent="0.2">
      <c r="E22" s="31"/>
      <c r="F22" s="31"/>
      <c r="G22" s="31"/>
      <c r="H22" s="31"/>
      <c r="I22" s="31"/>
      <c r="J22" s="31"/>
      <c r="K22" s="31"/>
      <c r="L22" s="31"/>
      <c r="M22" s="31"/>
      <c r="N22" s="31"/>
      <c r="O22" s="31"/>
      <c r="P22" s="31"/>
      <c r="Q22" s="31"/>
      <c r="R22" s="31"/>
      <c r="S22" s="31"/>
      <c r="T22" s="31"/>
      <c r="U22" s="31"/>
      <c r="V22" s="31"/>
      <c r="W22" s="31"/>
      <c r="X22" s="31"/>
      <c r="Y22" s="31"/>
      <c r="Z22" s="31"/>
      <c r="AA22" s="31"/>
      <c r="AB22" s="31"/>
      <c r="AC22" s="31"/>
      <c r="AD22" s="31"/>
      <c r="AE22" s="31"/>
      <c r="AF22" s="31"/>
      <c r="AG22" s="31"/>
      <c r="AH22" s="31"/>
      <c r="AI22" s="31"/>
      <c r="AJ22" s="31"/>
      <c r="AK22" s="31"/>
      <c r="AL22" s="31"/>
      <c r="AM22" s="31"/>
      <c r="AN22" s="31"/>
      <c r="AO22" s="31"/>
      <c r="AP22" s="31"/>
      <c r="AQ22" s="31"/>
      <c r="AR22" s="31"/>
      <c r="AS22" s="31"/>
      <c r="AT22" s="31"/>
      <c r="AU22" s="31"/>
      <c r="AV22" s="31"/>
    </row>
    <row r="23" spans="5:48" x14ac:dyDescent="0.2">
      <c r="E23" s="31"/>
      <c r="F23" s="31"/>
      <c r="G23" s="31"/>
      <c r="H23" s="31"/>
      <c r="I23" s="31"/>
      <c r="J23" s="31"/>
      <c r="K23" s="31"/>
      <c r="L23" s="31"/>
      <c r="M23" s="31"/>
      <c r="N23" s="31"/>
      <c r="O23" s="31"/>
      <c r="P23" s="31"/>
      <c r="Q23" s="31"/>
      <c r="R23" s="31"/>
      <c r="S23" s="31"/>
      <c r="T23" s="31"/>
      <c r="U23" s="31"/>
      <c r="V23" s="31"/>
      <c r="W23" s="31"/>
      <c r="X23" s="31"/>
      <c r="Y23" s="31"/>
      <c r="Z23" s="31"/>
      <c r="AA23" s="31"/>
      <c r="AB23" s="31"/>
      <c r="AC23" s="31"/>
      <c r="AD23" s="31"/>
      <c r="AE23" s="31"/>
      <c r="AF23" s="31"/>
      <c r="AG23" s="31"/>
      <c r="AH23" s="31"/>
      <c r="AI23" s="31"/>
      <c r="AJ23" s="31"/>
      <c r="AK23" s="31"/>
      <c r="AL23" s="31"/>
      <c r="AM23" s="31"/>
      <c r="AN23" s="31"/>
      <c r="AO23" s="31"/>
      <c r="AP23" s="31"/>
      <c r="AQ23" s="31"/>
      <c r="AR23" s="31"/>
      <c r="AS23" s="31"/>
      <c r="AT23" s="31"/>
      <c r="AU23" s="31"/>
      <c r="AV23" s="31"/>
    </row>
    <row r="24" spans="5:48" x14ac:dyDescent="0.2">
      <c r="E24" s="31"/>
      <c r="F24" s="31"/>
      <c r="G24" s="31"/>
      <c r="H24" s="31"/>
      <c r="I24" s="31"/>
      <c r="J24" s="31"/>
      <c r="K24" s="31"/>
      <c r="L24" s="31"/>
      <c r="M24" s="31"/>
      <c r="N24" s="31"/>
      <c r="O24" s="31"/>
      <c r="P24" s="31"/>
      <c r="Q24" s="31"/>
      <c r="R24" s="31"/>
      <c r="S24" s="31"/>
      <c r="T24" s="31"/>
      <c r="U24" s="31"/>
      <c r="V24" s="31"/>
      <c r="W24" s="31"/>
      <c r="X24" s="31"/>
      <c r="Y24" s="31"/>
      <c r="Z24" s="31"/>
      <c r="AA24" s="31"/>
      <c r="AB24" s="31"/>
      <c r="AC24" s="31"/>
      <c r="AD24" s="31"/>
      <c r="AE24" s="31"/>
      <c r="AF24" s="31"/>
      <c r="AG24" s="31"/>
      <c r="AH24" s="31"/>
      <c r="AI24" s="31"/>
      <c r="AJ24" s="31"/>
      <c r="AK24" s="31"/>
      <c r="AL24" s="31"/>
      <c r="AM24" s="31"/>
      <c r="AN24" s="31"/>
      <c r="AO24" s="31"/>
      <c r="AP24" s="31"/>
      <c r="AQ24" s="31"/>
      <c r="AR24" s="31"/>
      <c r="AS24" s="31"/>
      <c r="AT24" s="31"/>
      <c r="AU24" s="31"/>
      <c r="AV24" s="31"/>
    </row>
  </sheetData>
  <mergeCells count="12">
    <mergeCell ref="AI16:AK16"/>
    <mergeCell ref="AN16:AP16"/>
    <mergeCell ref="AS16:AU16"/>
    <mergeCell ref="AD16:AF16"/>
    <mergeCell ref="Y18:AA18"/>
    <mergeCell ref="A4:C4"/>
    <mergeCell ref="A9:C9"/>
    <mergeCell ref="J15:L15"/>
    <mergeCell ref="O12:Q12"/>
    <mergeCell ref="O18:Q18"/>
    <mergeCell ref="T18:V18"/>
    <mergeCell ref="E15:G1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Y73"/>
  <sheetViews>
    <sheetView tabSelected="1" zoomScale="85" zoomScaleNormal="85" workbookViewId="0">
      <selection activeCell="B5" sqref="B5"/>
    </sheetView>
  </sheetViews>
  <sheetFormatPr defaultRowHeight="14.25" x14ac:dyDescent="0.2"/>
  <cols>
    <col min="1" max="1" width="9" style="36"/>
    <col min="2" max="2" width="40.625" style="37" customWidth="1"/>
    <col min="3" max="6" width="10.375" style="37" customWidth="1"/>
    <col min="7" max="7" width="10.375" style="36" customWidth="1"/>
    <col min="8" max="8" width="10.375" style="13" customWidth="1"/>
    <col min="9" max="9" width="10.375" style="37" customWidth="1"/>
    <col min="10" max="13" width="9" style="37"/>
    <col min="14" max="25" width="9" style="6"/>
  </cols>
  <sheetData>
    <row r="2" spans="1:14" ht="42.75" x14ac:dyDescent="0.2">
      <c r="B2" s="43"/>
      <c r="C2" s="46" t="s">
        <v>0</v>
      </c>
      <c r="D2" s="49" t="s">
        <v>1</v>
      </c>
      <c r="E2" s="49" t="s">
        <v>2</v>
      </c>
      <c r="F2" s="49" t="s">
        <v>3</v>
      </c>
      <c r="G2" s="49" t="s">
        <v>4</v>
      </c>
      <c r="H2" s="54" t="s">
        <v>5</v>
      </c>
      <c r="I2" s="46" t="s">
        <v>26</v>
      </c>
      <c r="N2" s="6" t="s">
        <v>4</v>
      </c>
    </row>
    <row r="3" spans="1:14" ht="38.25" customHeight="1" x14ac:dyDescent="0.2">
      <c r="A3" s="36" t="s">
        <v>8</v>
      </c>
      <c r="B3" s="42" t="s">
        <v>54</v>
      </c>
      <c r="C3" s="46"/>
      <c r="D3" s="39">
        <v>20</v>
      </c>
      <c r="E3" s="39">
        <v>30</v>
      </c>
      <c r="F3" s="41">
        <v>40</v>
      </c>
      <c r="G3" s="47">
        <f>(D3+4*E3+F3)/6</f>
        <v>30</v>
      </c>
      <c r="H3" s="48">
        <f>POWER((F3-D3)/6,2)</f>
        <v>11.111111111111112</v>
      </c>
      <c r="I3" s="39" t="s">
        <v>45</v>
      </c>
    </row>
    <row r="4" spans="1:14" ht="38.25" x14ac:dyDescent="0.2">
      <c r="A4" s="36" t="s">
        <v>38</v>
      </c>
      <c r="B4" s="42" t="s">
        <v>55</v>
      </c>
      <c r="C4" s="39" t="s">
        <v>8</v>
      </c>
      <c r="D4" s="39">
        <v>20</v>
      </c>
      <c r="E4" s="39">
        <v>30</v>
      </c>
      <c r="F4" s="41">
        <v>40</v>
      </c>
      <c r="G4" s="47">
        <f>(D4+4*E4+F4)/6</f>
        <v>30</v>
      </c>
      <c r="H4" s="48">
        <f t="shared" ref="H4:H12" si="0">POWER((F4-D4)/6,2)</f>
        <v>11.111111111111112</v>
      </c>
      <c r="I4" s="39" t="s">
        <v>45</v>
      </c>
    </row>
    <row r="5" spans="1:14" ht="27.75" customHeight="1" x14ac:dyDescent="0.2">
      <c r="A5" s="36" t="s">
        <v>39</v>
      </c>
      <c r="B5" s="42" t="s">
        <v>56</v>
      </c>
      <c r="C5" s="39" t="s">
        <v>38</v>
      </c>
      <c r="D5" s="39">
        <v>50</v>
      </c>
      <c r="E5" s="39">
        <v>60</v>
      </c>
      <c r="F5" s="41">
        <v>70</v>
      </c>
      <c r="G5" s="47">
        <f t="shared" ref="G5:G12" si="1">(D5+4*E5+F5)/6</f>
        <v>60</v>
      </c>
      <c r="H5" s="48">
        <f t="shared" si="0"/>
        <v>11.111111111111112</v>
      </c>
      <c r="I5" s="39" t="s">
        <v>64</v>
      </c>
      <c r="N5" s="6" t="s">
        <v>5</v>
      </c>
    </row>
    <row r="6" spans="1:14" ht="27.75" customHeight="1" x14ac:dyDescent="0.2">
      <c r="A6" s="36" t="s">
        <v>40</v>
      </c>
      <c r="B6" s="42" t="s">
        <v>57</v>
      </c>
      <c r="C6" s="39" t="s">
        <v>38</v>
      </c>
      <c r="D6" s="39">
        <v>10</v>
      </c>
      <c r="E6" s="39">
        <v>10</v>
      </c>
      <c r="F6" s="41">
        <v>20</v>
      </c>
      <c r="G6" s="47">
        <f t="shared" si="1"/>
        <v>11.666666666666666</v>
      </c>
      <c r="H6" s="48">
        <f t="shared" si="0"/>
        <v>2.7777777777777781</v>
      </c>
      <c r="I6" s="39" t="s">
        <v>45</v>
      </c>
    </row>
    <row r="7" spans="1:14" ht="27.75" customHeight="1" x14ac:dyDescent="0.2">
      <c r="A7" s="36" t="s">
        <v>15</v>
      </c>
      <c r="B7" s="42" t="s">
        <v>58</v>
      </c>
      <c r="C7" s="39" t="s">
        <v>40</v>
      </c>
      <c r="D7" s="39">
        <v>50</v>
      </c>
      <c r="E7" s="39">
        <v>60</v>
      </c>
      <c r="F7" s="41">
        <v>70</v>
      </c>
      <c r="G7" s="47">
        <f t="shared" si="1"/>
        <v>60</v>
      </c>
      <c r="H7" s="48">
        <f t="shared" si="0"/>
        <v>11.111111111111112</v>
      </c>
      <c r="I7" s="39" t="s">
        <v>45</v>
      </c>
    </row>
    <row r="8" spans="1:14" ht="27.75" customHeight="1" x14ac:dyDescent="0.2">
      <c r="A8" s="36" t="s">
        <v>41</v>
      </c>
      <c r="B8" s="42" t="s">
        <v>59</v>
      </c>
      <c r="C8" s="39" t="s">
        <v>15</v>
      </c>
      <c r="D8" s="39">
        <v>10</v>
      </c>
      <c r="E8" s="39">
        <v>10</v>
      </c>
      <c r="F8" s="41">
        <v>20</v>
      </c>
      <c r="G8" s="47">
        <f t="shared" si="1"/>
        <v>11.666666666666666</v>
      </c>
      <c r="H8" s="48">
        <f t="shared" si="0"/>
        <v>2.7777777777777781</v>
      </c>
      <c r="I8" s="39" t="s">
        <v>45</v>
      </c>
    </row>
    <row r="9" spans="1:14" ht="51" x14ac:dyDescent="0.2">
      <c r="A9" s="36" t="s">
        <v>42</v>
      </c>
      <c r="B9" s="42" t="s">
        <v>60</v>
      </c>
      <c r="C9" s="39" t="s">
        <v>63</v>
      </c>
      <c r="D9" s="39">
        <v>10</v>
      </c>
      <c r="E9" s="39">
        <v>10</v>
      </c>
      <c r="F9" s="41">
        <v>20</v>
      </c>
      <c r="G9" s="47">
        <f t="shared" si="1"/>
        <v>11.666666666666666</v>
      </c>
      <c r="H9" s="48">
        <f t="shared" si="0"/>
        <v>2.7777777777777781</v>
      </c>
      <c r="I9" s="39" t="s">
        <v>45</v>
      </c>
      <c r="N9" s="6" t="s">
        <v>50</v>
      </c>
    </row>
    <row r="10" spans="1:14" ht="27.75" customHeight="1" x14ac:dyDescent="0.2">
      <c r="A10" s="36" t="s">
        <v>43</v>
      </c>
      <c r="B10" s="42" t="s">
        <v>61</v>
      </c>
      <c r="C10" s="39" t="s">
        <v>42</v>
      </c>
      <c r="D10" s="39">
        <v>10</v>
      </c>
      <c r="E10" s="39">
        <v>10</v>
      </c>
      <c r="F10" s="41">
        <v>20</v>
      </c>
      <c r="G10" s="47">
        <f t="shared" si="1"/>
        <v>11.666666666666666</v>
      </c>
      <c r="H10" s="48">
        <f t="shared" si="0"/>
        <v>2.7777777777777781</v>
      </c>
      <c r="I10" s="39" t="s">
        <v>45</v>
      </c>
      <c r="N10" s="6" t="s">
        <v>48</v>
      </c>
    </row>
    <row r="11" spans="1:14" ht="27.75" customHeight="1" x14ac:dyDescent="0.2">
      <c r="A11" s="36" t="s">
        <v>21</v>
      </c>
      <c r="B11" s="42" t="s">
        <v>58</v>
      </c>
      <c r="C11" s="39" t="s">
        <v>43</v>
      </c>
      <c r="D11" s="39">
        <v>50</v>
      </c>
      <c r="E11" s="39">
        <v>60</v>
      </c>
      <c r="F11" s="41">
        <v>70</v>
      </c>
      <c r="G11" s="47">
        <f t="shared" si="1"/>
        <v>60</v>
      </c>
      <c r="H11" s="48">
        <f t="shared" si="0"/>
        <v>11.111111111111112</v>
      </c>
      <c r="I11" s="39" t="s">
        <v>45</v>
      </c>
    </row>
    <row r="12" spans="1:14" ht="38.25" x14ac:dyDescent="0.2">
      <c r="A12" s="36" t="s">
        <v>44</v>
      </c>
      <c r="B12" s="42" t="s">
        <v>62</v>
      </c>
      <c r="C12" s="39" t="s">
        <v>21</v>
      </c>
      <c r="D12" s="39">
        <v>20</v>
      </c>
      <c r="E12" s="39">
        <v>30</v>
      </c>
      <c r="F12" s="41">
        <v>40</v>
      </c>
      <c r="G12" s="47">
        <f t="shared" si="1"/>
        <v>30</v>
      </c>
      <c r="H12" s="48">
        <f t="shared" si="0"/>
        <v>11.111111111111112</v>
      </c>
      <c r="I12" s="39" t="s">
        <v>45</v>
      </c>
      <c r="N12" s="6" t="s">
        <v>49</v>
      </c>
    </row>
    <row r="13" spans="1:14" ht="27.75" customHeight="1" x14ac:dyDescent="0.2">
      <c r="B13" s="43"/>
      <c r="C13" s="44"/>
      <c r="D13" s="49" t="s">
        <v>1</v>
      </c>
      <c r="E13" s="49" t="s">
        <v>2</v>
      </c>
      <c r="F13" s="49" t="s">
        <v>3</v>
      </c>
      <c r="G13" s="50"/>
      <c r="H13" s="51"/>
      <c r="I13" s="52"/>
    </row>
    <row r="14" spans="1:14" ht="27.75" customHeight="1" x14ac:dyDescent="0.2">
      <c r="B14" s="43"/>
      <c r="C14" s="44"/>
      <c r="D14" s="49">
        <f>D3+D4+D6+D7+D8+D9+D10+D11+D12</f>
        <v>200</v>
      </c>
      <c r="E14" s="49">
        <f t="shared" ref="E14:F14" si="2">E3+E4+E6+E7+E8+E9+E10+E11+E12</f>
        <v>250</v>
      </c>
      <c r="F14" s="49">
        <f>F3+F4+F6+F7+F8+F9+F10+F11+F12</f>
        <v>340</v>
      </c>
      <c r="G14" s="50"/>
      <c r="H14" s="51"/>
      <c r="I14" s="52"/>
    </row>
    <row r="15" spans="1:14" x14ac:dyDescent="0.2">
      <c r="B15" s="43"/>
      <c r="C15" s="43"/>
      <c r="G15" s="44"/>
      <c r="H15" s="45"/>
      <c r="I15" s="43"/>
    </row>
    <row r="16" spans="1:14" x14ac:dyDescent="0.2">
      <c r="B16" s="43"/>
      <c r="C16" s="43"/>
      <c r="D16" s="44"/>
      <c r="E16" s="44"/>
      <c r="F16" s="40"/>
      <c r="G16" s="40"/>
      <c r="H16" s="45"/>
      <c r="I16" s="43"/>
    </row>
    <row r="17" spans="1:22" ht="28.5" customHeight="1" x14ac:dyDescent="0.2">
      <c r="B17" s="43"/>
      <c r="C17" s="43"/>
      <c r="D17" s="44"/>
      <c r="E17" s="53" t="s">
        <v>22</v>
      </c>
      <c r="F17" s="53"/>
      <c r="G17" s="53"/>
      <c r="H17" s="48">
        <f>H3+H4+H6+H7+H8+H9+H10+H11+H12</f>
        <v>66.666666666666671</v>
      </c>
      <c r="I17" s="43"/>
    </row>
    <row r="18" spans="1:22" ht="31.5" customHeight="1" x14ac:dyDescent="0.2">
      <c r="B18" s="43"/>
      <c r="C18" s="43"/>
      <c r="D18" s="44"/>
      <c r="E18" s="53" t="s">
        <v>23</v>
      </c>
      <c r="F18" s="53"/>
      <c r="G18" s="53"/>
      <c r="H18" s="54">
        <f>SQRT(H17)</f>
        <v>8.1649658092772608</v>
      </c>
      <c r="I18" s="43"/>
    </row>
    <row r="19" spans="1:22" x14ac:dyDescent="0.2">
      <c r="B19" s="43"/>
      <c r="C19" s="43"/>
      <c r="D19" s="44"/>
      <c r="E19" s="44"/>
      <c r="F19" s="44"/>
      <c r="G19" s="40"/>
      <c r="H19" s="55"/>
      <c r="I19" s="43"/>
    </row>
    <row r="20" spans="1:22" s="37" customFormat="1" ht="42.75" x14ac:dyDescent="0.2">
      <c r="A20" s="36"/>
      <c r="B20" s="43"/>
      <c r="C20" s="43"/>
      <c r="D20" s="44"/>
      <c r="E20" s="24" t="s">
        <v>65</v>
      </c>
      <c r="F20" s="16" t="s">
        <v>47</v>
      </c>
      <c r="G20" s="54" t="s">
        <v>24</v>
      </c>
      <c r="H20" s="46" t="s">
        <v>25</v>
      </c>
    </row>
    <row r="21" spans="1:22" s="37" customFormat="1" ht="23.25" customHeight="1" x14ac:dyDescent="0.2">
      <c r="A21" s="36"/>
      <c r="B21" s="43"/>
      <c r="C21" s="43"/>
      <c r="D21" s="44"/>
      <c r="E21" s="23">
        <v>260</v>
      </c>
      <c r="F21" s="18">
        <f>(E21-E14)/H18</f>
        <v>1.2247448713915889</v>
      </c>
      <c r="G21" s="17">
        <f>NORMSDIST(F21)</f>
        <v>0.88966431904007659</v>
      </c>
      <c r="H21" s="19">
        <f>G21</f>
        <v>0.88966431904007659</v>
      </c>
    </row>
    <row r="22" spans="1:22" s="37" customFormat="1" ht="23.25" customHeight="1" x14ac:dyDescent="0.2">
      <c r="A22" s="36"/>
      <c r="B22" s="43"/>
      <c r="C22" s="43"/>
      <c r="D22" s="44"/>
      <c r="E22" s="23">
        <v>280</v>
      </c>
      <c r="F22" s="18">
        <f>(E22-E14)/H18</f>
        <v>3.6742346141747668</v>
      </c>
      <c r="G22" s="17">
        <f>NORMSDIST(F22)</f>
        <v>0.99988071827298564</v>
      </c>
      <c r="H22" s="19">
        <f>G22</f>
        <v>0.99988071827298564</v>
      </c>
    </row>
    <row r="23" spans="1:22" s="37" customFormat="1" x14ac:dyDescent="0.2">
      <c r="A23" s="36"/>
      <c r="G23" s="36"/>
      <c r="H23" s="13"/>
      <c r="L23" s="14" t="s">
        <v>46</v>
      </c>
      <c r="M23" s="14">
        <v>0</v>
      </c>
      <c r="N23" s="14">
        <v>0.01</v>
      </c>
      <c r="O23" s="15">
        <v>0.02</v>
      </c>
      <c r="P23" s="16">
        <v>0.03</v>
      </c>
      <c r="Q23" s="14">
        <v>0.04</v>
      </c>
      <c r="R23" s="14">
        <v>0.05</v>
      </c>
      <c r="S23" s="14">
        <v>0.06</v>
      </c>
      <c r="T23" s="14">
        <v>7.0000000000000007E-2</v>
      </c>
      <c r="U23" s="14">
        <v>0.08</v>
      </c>
      <c r="V23" s="14">
        <v>0.09</v>
      </c>
    </row>
    <row r="24" spans="1:22" s="37" customFormat="1" x14ac:dyDescent="0.2">
      <c r="A24" s="36"/>
      <c r="E24" s="56" t="s">
        <v>66</v>
      </c>
      <c r="F24" s="56"/>
      <c r="G24" s="56"/>
      <c r="H24" s="56"/>
      <c r="L24" s="14">
        <v>0</v>
      </c>
      <c r="M24" s="38">
        <v>0.5</v>
      </c>
      <c r="N24" s="38">
        <v>0.5039893563146316</v>
      </c>
      <c r="O24" s="17">
        <v>0.50797831371690205</v>
      </c>
      <c r="P24" s="17">
        <v>0.51196647341411272</v>
      </c>
      <c r="Q24" s="38">
        <v>0.51595343685283068</v>
      </c>
      <c r="R24" s="38">
        <v>0.51993880583837249</v>
      </c>
      <c r="S24" s="38">
        <v>0.52392218265410684</v>
      </c>
      <c r="T24" s="38">
        <v>0.52790317018052113</v>
      </c>
      <c r="U24" s="38">
        <v>0.53188137201398744</v>
      </c>
      <c r="V24" s="38">
        <v>0.53585639258517204</v>
      </c>
    </row>
    <row r="25" spans="1:22" s="37" customFormat="1" x14ac:dyDescent="0.2">
      <c r="A25" s="36"/>
      <c r="G25" s="36"/>
      <c r="H25" s="13"/>
      <c r="L25" s="14">
        <v>0.1</v>
      </c>
      <c r="M25" s="38">
        <v>0.53982783727702899</v>
      </c>
      <c r="N25" s="38">
        <v>0.54379531254231672</v>
      </c>
      <c r="O25" s="17">
        <v>0.54775842602058389</v>
      </c>
      <c r="P25" s="17">
        <v>0.55171678665456114</v>
      </c>
      <c r="Q25" s="38">
        <v>0.55567000480590645</v>
      </c>
      <c r="R25" s="38">
        <v>0.5596176923702425</v>
      </c>
      <c r="S25" s="38">
        <v>0.56355946289143288</v>
      </c>
      <c r="T25" s="38">
        <v>0.56749493167503839</v>
      </c>
      <c r="U25" s="38">
        <v>0.5714237159009008</v>
      </c>
      <c r="V25" s="38">
        <v>0.57534543473479549</v>
      </c>
    </row>
    <row r="26" spans="1:22" s="37" customFormat="1" x14ac:dyDescent="0.2">
      <c r="A26" s="36"/>
      <c r="G26" s="36"/>
      <c r="H26" s="13"/>
      <c r="L26" s="14">
        <v>0.2</v>
      </c>
      <c r="M26" s="38">
        <v>0.57925970943910299</v>
      </c>
      <c r="N26" s="38">
        <v>0.58316616348244232</v>
      </c>
      <c r="O26" s="17">
        <v>0.58706442264821468</v>
      </c>
      <c r="P26" s="17">
        <v>0.59095411514200591</v>
      </c>
      <c r="Q26" s="38">
        <v>0.59483487169779581</v>
      </c>
      <c r="R26" s="38">
        <v>0.5987063256829237</v>
      </c>
      <c r="S26" s="38">
        <v>0.60256811320176051</v>
      </c>
      <c r="T26" s="38">
        <v>0.60641987319803947</v>
      </c>
      <c r="U26" s="38">
        <v>0.61026124755579725</v>
      </c>
      <c r="V26" s="38">
        <v>0.61409188119887737</v>
      </c>
    </row>
    <row r="27" spans="1:22" s="37" customFormat="1" ht="14.25" customHeight="1" x14ac:dyDescent="0.2">
      <c r="A27" s="36"/>
      <c r="G27" s="36"/>
      <c r="H27" s="13"/>
      <c r="L27" s="14">
        <v>0.3</v>
      </c>
      <c r="M27" s="38">
        <v>0.61791142218895267</v>
      </c>
      <c r="N27" s="38">
        <v>0.62171952182201928</v>
      </c>
      <c r="O27" s="17">
        <v>0.62551583472332006</v>
      </c>
      <c r="P27" s="17">
        <v>0.62930001894065346</v>
      </c>
      <c r="Q27" s="38">
        <v>0.63307173603602807</v>
      </c>
      <c r="R27" s="38">
        <v>0.6368306511756191</v>
      </c>
      <c r="S27" s="38">
        <v>0.64057643321799129</v>
      </c>
      <c r="T27" s="38">
        <v>0.64430875480054683</v>
      </c>
      <c r="U27" s="38">
        <v>0.64802729242416279</v>
      </c>
      <c r="V27" s="38">
        <v>0.65173172653598244</v>
      </c>
    </row>
    <row r="28" spans="1:22" s="37" customFormat="1" x14ac:dyDescent="0.2">
      <c r="A28" s="36"/>
      <c r="G28" s="36"/>
      <c r="H28" s="13"/>
      <c r="L28" s="14">
        <v>0.4</v>
      </c>
      <c r="M28" s="38">
        <v>0.65542174161032429</v>
      </c>
      <c r="N28" s="38">
        <v>0.65909702622767741</v>
      </c>
      <c r="O28" s="17">
        <v>0.66275727315175059</v>
      </c>
      <c r="P28" s="17">
        <v>0.66640217940454238</v>
      </c>
      <c r="Q28" s="38">
        <v>0.67003144633940637</v>
      </c>
      <c r="R28" s="38">
        <v>0.67364477971208003</v>
      </c>
      <c r="S28" s="38">
        <v>0.67724188974965227</v>
      </c>
      <c r="T28" s="38">
        <v>0.6808224912174442</v>
      </c>
      <c r="U28" s="38">
        <v>0.68438630348377749</v>
      </c>
      <c r="V28" s="38">
        <v>0.68793305058260945</v>
      </c>
    </row>
    <row r="29" spans="1:22" s="37" customFormat="1" x14ac:dyDescent="0.2">
      <c r="A29" s="36"/>
      <c r="G29" s="36"/>
      <c r="H29" s="13"/>
      <c r="L29" s="14">
        <v>0.5</v>
      </c>
      <c r="M29" s="38">
        <v>0.69146246127401312</v>
      </c>
      <c r="N29" s="38">
        <v>0.69497426910248061</v>
      </c>
      <c r="O29" s="17">
        <v>0.69846821245303381</v>
      </c>
      <c r="P29" s="17">
        <v>0.70194403460512356</v>
      </c>
      <c r="Q29" s="38">
        <v>0.70540148378430201</v>
      </c>
      <c r="R29" s="38">
        <v>0.70884031321165364</v>
      </c>
      <c r="S29" s="38">
        <v>0.71226028115097295</v>
      </c>
      <c r="T29" s="38">
        <v>0.71566115095367588</v>
      </c>
      <c r="U29" s="38">
        <v>0.7190426911014357</v>
      </c>
      <c r="V29" s="38">
        <v>0.72240467524653507</v>
      </c>
    </row>
    <row r="30" spans="1:22" s="37" customFormat="1" x14ac:dyDescent="0.2">
      <c r="A30" s="36"/>
      <c r="G30" s="36"/>
      <c r="H30" s="13"/>
      <c r="L30" s="14">
        <v>0.6</v>
      </c>
      <c r="M30" s="38">
        <v>0.72574688224992645</v>
      </c>
      <c r="N30" s="38">
        <v>0.72906909621699434</v>
      </c>
      <c r="O30" s="17">
        <v>0.732371106531017</v>
      </c>
      <c r="P30" s="17">
        <v>0.73565270788432247</v>
      </c>
      <c r="Q30" s="38">
        <v>0.73891370030713843</v>
      </c>
      <c r="R30" s="38">
        <v>0.74215388919413527</v>
      </c>
      <c r="S30" s="38">
        <v>0.74537308532866386</v>
      </c>
      <c r="T30" s="38">
        <v>0.74857110490468992</v>
      </c>
      <c r="U30" s="38">
        <v>0.75174776954642952</v>
      </c>
      <c r="V30" s="38">
        <v>0.75490290632569057</v>
      </c>
    </row>
    <row r="31" spans="1:22" s="37" customFormat="1" x14ac:dyDescent="0.2">
      <c r="A31" s="36"/>
      <c r="G31" s="36"/>
      <c r="H31" s="13"/>
      <c r="L31" s="14">
        <v>0.7</v>
      </c>
      <c r="M31" s="38">
        <v>0.75803634777692697</v>
      </c>
      <c r="N31" s="38">
        <v>0.76114793191001329</v>
      </c>
      <c r="O31" s="17">
        <v>0.76423750222074882</v>
      </c>
      <c r="P31" s="17">
        <v>0.76730490769910253</v>
      </c>
      <c r="Q31" s="38">
        <v>0.77035000283520938</v>
      </c>
      <c r="R31" s="38">
        <v>0.77337264762313174</v>
      </c>
      <c r="S31" s="38">
        <v>0.77637270756240062</v>
      </c>
      <c r="T31" s="38">
        <v>0.77935005365735044</v>
      </c>
      <c r="U31" s="38">
        <v>0.78230456241426682</v>
      </c>
      <c r="V31" s="38">
        <v>0.78523611583636277</v>
      </c>
    </row>
    <row r="32" spans="1:22" s="37" customFormat="1" x14ac:dyDescent="0.2">
      <c r="A32" s="36"/>
      <c r="G32" s="36"/>
      <c r="H32" s="13"/>
      <c r="L32" s="14">
        <v>0.8</v>
      </c>
      <c r="M32" s="38">
        <v>0.78814460141660336</v>
      </c>
      <c r="N32" s="38">
        <v>0.79102991212839835</v>
      </c>
      <c r="O32" s="17">
        <v>0.79389194641418692</v>
      </c>
      <c r="P32" s="17">
        <v>0.79673060817193164</v>
      </c>
      <c r="Q32" s="38">
        <v>0.79954580673955034</v>
      </c>
      <c r="R32" s="38">
        <v>0.80233745687730762</v>
      </c>
      <c r="S32" s="38">
        <v>0.80510547874819172</v>
      </c>
      <c r="T32" s="38">
        <v>0.80784979789630385</v>
      </c>
      <c r="U32" s="38">
        <v>0.81057034522328786</v>
      </c>
      <c r="V32" s="38">
        <v>0.81326705696282742</v>
      </c>
    </row>
    <row r="33" spans="1:22" s="37" customFormat="1" x14ac:dyDescent="0.2">
      <c r="A33" s="36"/>
      <c r="G33" s="36"/>
      <c r="H33" s="13"/>
      <c r="L33" s="14">
        <v>0.9</v>
      </c>
      <c r="M33" s="38">
        <v>0.81593987465324047</v>
      </c>
      <c r="N33" s="38">
        <v>0.81858874510820279</v>
      </c>
      <c r="O33" s="17">
        <v>0.82121362038562828</v>
      </c>
      <c r="P33" s="17">
        <v>0.82381445775474216</v>
      </c>
      <c r="Q33" s="38">
        <v>0.82639121966137552</v>
      </c>
      <c r="R33" s="38">
        <v>0.82894387369151823</v>
      </c>
      <c r="S33" s="38">
        <v>0.83147239253316219</v>
      </c>
      <c r="T33" s="38">
        <v>0.83397675393647042</v>
      </c>
      <c r="U33" s="38">
        <v>0.83645694067230769</v>
      </c>
      <c r="V33" s="38">
        <v>0.83891294048916909</v>
      </c>
    </row>
    <row r="34" spans="1:22" s="37" customFormat="1" x14ac:dyDescent="0.2">
      <c r="A34" s="36"/>
      <c r="G34" s="36"/>
      <c r="H34" s="13"/>
      <c r="L34" s="14">
        <v>1</v>
      </c>
      <c r="M34" s="38">
        <v>0.84134474606854304</v>
      </c>
      <c r="N34" s="38">
        <v>0.84375235497874546</v>
      </c>
      <c r="O34" s="17">
        <v>0.84613576962726511</v>
      </c>
      <c r="P34" s="17">
        <v>0.84849499721165633</v>
      </c>
      <c r="Q34" s="38">
        <v>0.85083004966901865</v>
      </c>
      <c r="R34" s="38">
        <v>0.85314094362410409</v>
      </c>
      <c r="S34" s="38">
        <v>0.85542770033609039</v>
      </c>
      <c r="T34" s="38">
        <v>0.85769034564406077</v>
      </c>
      <c r="U34" s="38">
        <v>0.85992890991123094</v>
      </c>
      <c r="V34" s="38">
        <v>0.8621434279679645</v>
      </c>
    </row>
    <row r="35" spans="1:22" s="37" customFormat="1" x14ac:dyDescent="0.2">
      <c r="A35" s="36"/>
      <c r="G35" s="36"/>
      <c r="H35" s="13"/>
      <c r="L35" s="14">
        <v>1.1000000000000001</v>
      </c>
      <c r="M35" s="38">
        <v>0.86433393905361733</v>
      </c>
      <c r="N35" s="38">
        <v>0.86650048675725277</v>
      </c>
      <c r="O35" s="17">
        <v>0.86864311895726931</v>
      </c>
      <c r="P35" s="17">
        <v>0.8707618877599822</v>
      </c>
      <c r="Q35" s="38">
        <v>0.87285684943720176</v>
      </c>
      <c r="R35" s="38">
        <v>0.87492806436284987</v>
      </c>
      <c r="S35" s="38">
        <v>0.87697559694865668</v>
      </c>
      <c r="T35" s="38">
        <v>0.87899951557898182</v>
      </c>
      <c r="U35" s="38">
        <v>0.88099989254479938</v>
      </c>
      <c r="V35" s="38">
        <v>0.88297680397689127</v>
      </c>
    </row>
    <row r="36" spans="1:22" s="37" customFormat="1" x14ac:dyDescent="0.2">
      <c r="A36" s="36"/>
      <c r="G36" s="36"/>
      <c r="H36" s="13"/>
      <c r="L36" s="14">
        <v>1.2</v>
      </c>
      <c r="M36" s="38">
        <v>0.88493032977829178</v>
      </c>
      <c r="N36" s="38">
        <v>0.88686055355602278</v>
      </c>
      <c r="O36" s="17">
        <v>0.88876756255216538</v>
      </c>
      <c r="P36" s="17">
        <v>0.89065144757430814</v>
      </c>
      <c r="Q36" s="38">
        <v>0.89251230292541306</v>
      </c>
      <c r="R36" s="38">
        <v>0.89435022633314476</v>
      </c>
      <c r="S36" s="38">
        <v>0.89616531887869966</v>
      </c>
      <c r="T36" s="38">
        <v>0.89795768492518091</v>
      </c>
      <c r="U36" s="38">
        <v>0.89972743204555794</v>
      </c>
      <c r="V36" s="38">
        <v>0.90147467095025213</v>
      </c>
    </row>
    <row r="37" spans="1:22" s="37" customFormat="1" x14ac:dyDescent="0.2">
      <c r="A37" s="36"/>
      <c r="G37" s="36"/>
      <c r="H37" s="13"/>
      <c r="L37" s="14">
        <v>1.3</v>
      </c>
      <c r="M37" s="38">
        <v>0.9031995154143897</v>
      </c>
      <c r="N37" s="38">
        <v>0.90490208220476098</v>
      </c>
      <c r="O37" s="17">
        <v>0.90658249100652821</v>
      </c>
      <c r="P37" s="17">
        <v>0.90824086434971918</v>
      </c>
      <c r="Q37" s="25">
        <v>0.90987732753554751</v>
      </c>
      <c r="R37" s="38">
        <v>0.91149200856259804</v>
      </c>
      <c r="S37" s="38">
        <v>0.91308503805291497</v>
      </c>
      <c r="T37" s="38">
        <v>0.91465654917803307</v>
      </c>
      <c r="U37" s="38">
        <v>0.91620667758498575</v>
      </c>
      <c r="V37" s="38">
        <v>0.91773556132233114</v>
      </c>
    </row>
    <row r="38" spans="1:22" s="37" customFormat="1" x14ac:dyDescent="0.2">
      <c r="A38" s="36"/>
      <c r="G38" s="36"/>
      <c r="H38" s="13"/>
      <c r="L38" s="14">
        <v>1.4</v>
      </c>
      <c r="M38" s="38">
        <v>0.91924334076622893</v>
      </c>
      <c r="N38" s="38">
        <v>0.92073015854660756</v>
      </c>
      <c r="O38" s="17">
        <v>0.92219615947345368</v>
      </c>
      <c r="P38" s="17">
        <v>0.92364149046326083</v>
      </c>
      <c r="Q38" s="38">
        <v>0.92506630046567295</v>
      </c>
      <c r="R38" s="38">
        <v>0.9264707403903516</v>
      </c>
      <c r="S38" s="38">
        <v>0.92785496303410619</v>
      </c>
      <c r="T38" s="38">
        <v>0.92921912300831444</v>
      </c>
      <c r="U38" s="38">
        <v>0.93056337666666833</v>
      </c>
      <c r="V38" s="38">
        <v>0.93188788203327455</v>
      </c>
    </row>
    <row r="39" spans="1:22" s="37" customFormat="1" x14ac:dyDescent="0.2">
      <c r="A39" s="36"/>
      <c r="G39" s="36"/>
      <c r="H39" s="13"/>
      <c r="L39" s="14">
        <v>1.5</v>
      </c>
      <c r="M39" s="38">
        <v>0.93319279873114191</v>
      </c>
      <c r="N39" s="38">
        <v>0.93447828791108356</v>
      </c>
      <c r="O39" s="17">
        <v>0.93574451218106425</v>
      </c>
      <c r="P39" s="17">
        <v>0.93699163553602161</v>
      </c>
      <c r="Q39" s="38">
        <v>0.93821982328818809</v>
      </c>
      <c r="R39" s="38">
        <v>0.93942924199794098</v>
      </c>
      <c r="S39" s="38">
        <v>0.94062005940520699</v>
      </c>
      <c r="T39" s="38">
        <v>0.94179244436144693</v>
      </c>
      <c r="U39" s="38">
        <v>0.94294656676224586</v>
      </c>
      <c r="V39" s="38">
        <v>0.94408259748053058</v>
      </c>
    </row>
    <row r="40" spans="1:22" s="37" customFormat="1" x14ac:dyDescent="0.2">
      <c r="A40" s="36"/>
      <c r="G40" s="36"/>
      <c r="H40" s="13"/>
      <c r="L40" s="14">
        <v>1.6</v>
      </c>
      <c r="M40" s="38">
        <v>0.94520070830044201</v>
      </c>
      <c r="N40" s="38">
        <v>0.94630107185188028</v>
      </c>
      <c r="O40" s="17">
        <v>0.94738386154574794</v>
      </c>
      <c r="P40" s="17">
        <v>0.94844925150991066</v>
      </c>
      <c r="Q40" s="38">
        <v>0.94949741652589625</v>
      </c>
      <c r="R40" s="38">
        <v>0.9505285319663519</v>
      </c>
      <c r="S40" s="38">
        <v>0.95154277373327723</v>
      </c>
      <c r="T40" s="38">
        <v>0.95254031819705265</v>
      </c>
      <c r="U40" s="38">
        <v>0.95352134213628004</v>
      </c>
      <c r="V40" s="38">
        <v>0.95448602267845017</v>
      </c>
    </row>
    <row r="41" spans="1:22" s="37" customFormat="1" x14ac:dyDescent="0.2">
      <c r="A41" s="36"/>
      <c r="G41" s="36"/>
      <c r="H41" s="13"/>
      <c r="L41" s="14">
        <v>1.7</v>
      </c>
      <c r="M41" s="38">
        <v>0.95543453724145699</v>
      </c>
      <c r="N41" s="38">
        <v>0.95636706347596812</v>
      </c>
      <c r="O41" s="17">
        <v>0.95728377920867114</v>
      </c>
      <c r="P41" s="17">
        <v>0.9581848623864051</v>
      </c>
      <c r="Q41" s="38">
        <v>0.95907049102119268</v>
      </c>
      <c r="R41" s="38">
        <v>0.95994084313618289</v>
      </c>
      <c r="S41" s="38">
        <v>0.96079609671251731</v>
      </c>
      <c r="T41" s="38">
        <v>0.96163642963712881</v>
      </c>
      <c r="U41" s="38">
        <v>0.96246201965148326</v>
      </c>
      <c r="V41" s="38">
        <v>0.9632730443012737</v>
      </c>
    </row>
    <row r="42" spans="1:22" s="37" customFormat="1" x14ac:dyDescent="0.2">
      <c r="A42" s="36"/>
      <c r="G42" s="36"/>
      <c r="H42" s="13"/>
      <c r="L42" s="14">
        <v>1.8</v>
      </c>
      <c r="M42" s="38">
        <v>0.96406968088707423</v>
      </c>
      <c r="N42" s="38">
        <v>0.9648521064159612</v>
      </c>
      <c r="O42" s="17">
        <v>0.96562049755411006</v>
      </c>
      <c r="P42" s="17">
        <v>0.96637503058037166</v>
      </c>
      <c r="Q42" s="38">
        <v>0.96711588134083615</v>
      </c>
      <c r="R42" s="38">
        <v>0.96784322520438626</v>
      </c>
      <c r="S42" s="38">
        <v>0.96855723701924734</v>
      </c>
      <c r="T42" s="38">
        <v>0.96925809107053407</v>
      </c>
      <c r="U42" s="38">
        <v>0.96994596103880026</v>
      </c>
      <c r="V42" s="38">
        <v>0.9706210199595906</v>
      </c>
    </row>
    <row r="43" spans="1:22" s="37" customFormat="1" x14ac:dyDescent="0.2">
      <c r="A43" s="36"/>
      <c r="G43" s="36"/>
      <c r="H43" s="13"/>
      <c r="L43" s="14">
        <v>1.9</v>
      </c>
      <c r="M43" s="38">
        <v>0.97128344018399815</v>
      </c>
      <c r="N43" s="38">
        <v>0.97193339334022744</v>
      </c>
      <c r="O43" s="17">
        <v>0.9725710502961632</v>
      </c>
      <c r="P43" s="17">
        <v>0.97319658112294505</v>
      </c>
      <c r="Q43" s="38">
        <v>0.97381015505954727</v>
      </c>
      <c r="R43" s="38">
        <v>0.97441194047836144</v>
      </c>
      <c r="S43" s="38">
        <v>0.97500210485177952</v>
      </c>
      <c r="T43" s="38">
        <v>0.97558081471977742</v>
      </c>
      <c r="U43" s="38">
        <v>0.97614823565849151</v>
      </c>
      <c r="V43" s="38">
        <v>0.97670453224978815</v>
      </c>
    </row>
    <row r="44" spans="1:22" s="37" customFormat="1" x14ac:dyDescent="0.2">
      <c r="A44" s="36"/>
      <c r="G44" s="36"/>
      <c r="H44" s="13"/>
      <c r="L44" s="14">
        <v>2</v>
      </c>
      <c r="M44" s="38">
        <v>0.97724986805182079</v>
      </c>
      <c r="N44" s="38">
        <v>0.97778440557056856</v>
      </c>
      <c r="O44" s="17">
        <v>0.97830830623235321</v>
      </c>
      <c r="P44" s="17">
        <v>0.97882173035732778</v>
      </c>
      <c r="Q44" s="38">
        <v>0.97932483713392993</v>
      </c>
      <c r="R44" s="38">
        <v>0.97981778459429558</v>
      </c>
      <c r="S44" s="38">
        <v>0.98030072959062309</v>
      </c>
      <c r="T44" s="38">
        <v>0.98077382777248268</v>
      </c>
      <c r="U44" s="38">
        <v>0.98123723356506221</v>
      </c>
      <c r="V44" s="38">
        <v>0.98169110014834104</v>
      </c>
    </row>
    <row r="45" spans="1:22" s="37" customFormat="1" x14ac:dyDescent="0.2">
      <c r="A45" s="36"/>
      <c r="G45" s="36"/>
      <c r="H45" s="13"/>
      <c r="L45" s="14">
        <v>2.1</v>
      </c>
      <c r="M45" s="38">
        <v>0.98213557943718344</v>
      </c>
      <c r="N45" s="38">
        <v>0.98257082206234292</v>
      </c>
      <c r="O45" s="17">
        <v>0.98299697735236724</v>
      </c>
      <c r="P45" s="17">
        <v>0.98341419331639501</v>
      </c>
      <c r="Q45" s="38">
        <v>0.98382261662783388</v>
      </c>
      <c r="R45" s="38">
        <v>0.98422239260890954</v>
      </c>
      <c r="S45" s="38">
        <v>0.98461366521607452</v>
      </c>
      <c r="T45" s="38">
        <v>0.98499657702626775</v>
      </c>
      <c r="U45" s="38">
        <v>0.98537126922401075</v>
      </c>
      <c r="V45" s="38">
        <v>0.98573788158933118</v>
      </c>
    </row>
    <row r="46" spans="1:22" s="37" customFormat="1" x14ac:dyDescent="0.2">
      <c r="A46" s="36"/>
      <c r="G46" s="36"/>
      <c r="H46" s="13"/>
      <c r="L46" s="14">
        <v>2.2000000000000002</v>
      </c>
      <c r="M46" s="38">
        <v>0.98609655248650141</v>
      </c>
      <c r="N46" s="38">
        <v>0.98644741885358</v>
      </c>
      <c r="O46" s="17">
        <v>0.98679061619274377</v>
      </c>
      <c r="P46" s="17">
        <v>0.98712627856139801</v>
      </c>
      <c r="Q46" s="38">
        <v>0.98745453856405341</v>
      </c>
      <c r="R46" s="38">
        <v>0.98777552734495533</v>
      </c>
      <c r="S46" s="38">
        <v>0.98808937458145296</v>
      </c>
      <c r="T46" s="38">
        <v>0.98839620847809651</v>
      </c>
      <c r="U46" s="38">
        <v>0.9886961557614472</v>
      </c>
      <c r="V46" s="38">
        <v>0.98898934167558861</v>
      </c>
    </row>
    <row r="47" spans="1:22" s="37" customFormat="1" x14ac:dyDescent="0.2">
      <c r="A47" s="36"/>
      <c r="G47" s="36"/>
      <c r="H47" s="13"/>
      <c r="L47" s="14">
        <v>2.2999999999999998</v>
      </c>
      <c r="M47" s="38">
        <v>0.98927588997832416</v>
      </c>
      <c r="N47" s="38">
        <v>0.98955592293804895</v>
      </c>
      <c r="O47" s="17">
        <v>0.98982956133128031</v>
      </c>
      <c r="P47" s="17">
        <v>0.99009692444083575</v>
      </c>
      <c r="Q47" s="38">
        <v>0.99035813005464168</v>
      </c>
      <c r="R47" s="38">
        <v>0.99061329446516144</v>
      </c>
      <c r="S47" s="38">
        <v>0.99086253246942735</v>
      </c>
      <c r="T47" s="38">
        <v>0.99110595736966323</v>
      </c>
      <c r="U47" s="38">
        <v>0.99134368097448344</v>
      </c>
      <c r="V47" s="38">
        <v>0.99157581360065428</v>
      </c>
    </row>
    <row r="48" spans="1:22" s="37" customFormat="1" x14ac:dyDescent="0.2">
      <c r="A48" s="36"/>
      <c r="G48" s="36"/>
      <c r="H48" s="13"/>
      <c r="L48" s="14">
        <v>2.4</v>
      </c>
      <c r="M48" s="38">
        <v>0.99180246407540384</v>
      </c>
      <c r="N48" s="38">
        <v>0.99202373973926627</v>
      </c>
      <c r="O48" s="17">
        <v>0.99223974644944635</v>
      </c>
      <c r="P48" s="17">
        <v>0.99245058858369084</v>
      </c>
      <c r="Q48" s="38">
        <v>0.99265636904465171</v>
      </c>
      <c r="R48" s="38">
        <v>0.99285718926472855</v>
      </c>
      <c r="S48" s="38">
        <v>0.99305314921137566</v>
      </c>
      <c r="T48" s="38">
        <v>0.99324434739285938</v>
      </c>
      <c r="U48" s="38">
        <v>0.99343088086445319</v>
      </c>
      <c r="V48" s="38">
        <v>0.99361284523505677</v>
      </c>
    </row>
    <row r="49" spans="1:22" s="37" customFormat="1" x14ac:dyDescent="0.2">
      <c r="A49" s="36"/>
      <c r="G49" s="36"/>
      <c r="H49" s="13"/>
      <c r="L49" s="14">
        <v>2.5</v>
      </c>
      <c r="M49" s="38">
        <v>0.99379033467422384</v>
      </c>
      <c r="N49" s="38">
        <v>0.9939634419195873</v>
      </c>
      <c r="O49" s="17">
        <v>0.99413225828466745</v>
      </c>
      <c r="P49" s="17">
        <v>0.99429687366704933</v>
      </c>
      <c r="Q49" s="38">
        <v>0.99445737655691735</v>
      </c>
      <c r="R49" s="38">
        <v>0.99461385404593328</v>
      </c>
      <c r="S49" s="38">
        <v>0.99476639183644422</v>
      </c>
      <c r="T49" s="38">
        <v>0.994915074251009</v>
      </c>
      <c r="U49" s="38">
        <v>0.99505998424222941</v>
      </c>
      <c r="V49" s="38">
        <v>0.99520120340287377</v>
      </c>
    </row>
    <row r="50" spans="1:22" s="37" customFormat="1" x14ac:dyDescent="0.2">
      <c r="A50" s="36"/>
      <c r="G50" s="36"/>
      <c r="H50" s="13"/>
      <c r="L50" s="14">
        <v>2.6</v>
      </c>
      <c r="M50" s="38">
        <v>0.99533881197628127</v>
      </c>
      <c r="N50" s="38">
        <v>0.99547288886703267</v>
      </c>
      <c r="O50" s="17">
        <v>0.99560351165187866</v>
      </c>
      <c r="P50" s="17">
        <v>0.9957307565909107</v>
      </c>
      <c r="Q50" s="38">
        <v>0.99585469863896392</v>
      </c>
      <c r="R50" s="38">
        <v>0.99597541145724167</v>
      </c>
      <c r="S50" s="38">
        <v>0.99609296742514719</v>
      </c>
      <c r="T50" s="38">
        <v>0.99620743765231456</v>
      </c>
      <c r="U50" s="25">
        <v>0.99631889199082502</v>
      </c>
      <c r="V50" s="38">
        <v>0.99642739904760025</v>
      </c>
    </row>
    <row r="51" spans="1:22" s="37" customFormat="1" x14ac:dyDescent="0.2">
      <c r="A51" s="36"/>
      <c r="G51" s="36"/>
      <c r="H51" s="13"/>
      <c r="L51" s="14">
        <v>2.7</v>
      </c>
      <c r="M51" s="38">
        <v>0.99653302619695938</v>
      </c>
      <c r="N51" s="38">
        <v>0.9966358395933308</v>
      </c>
      <c r="O51" s="17">
        <v>0.99673590418410873</v>
      </c>
      <c r="P51" s="17">
        <v>0.99683328372264224</v>
      </c>
      <c r="Q51" s="38">
        <v>0.99692804078134956</v>
      </c>
      <c r="R51" s="38">
        <v>0.99702023676494544</v>
      </c>
      <c r="S51" s="38">
        <v>0.99710993192377384</v>
      </c>
      <c r="T51" s="38">
        <v>0.99719718536723501</v>
      </c>
      <c r="U51" s="38">
        <v>0.99728205507729872</v>
      </c>
      <c r="V51" s="38">
        <v>0.99736459792209509</v>
      </c>
    </row>
    <row r="52" spans="1:22" s="37" customFormat="1" x14ac:dyDescent="0.2">
      <c r="A52" s="36"/>
      <c r="G52" s="36"/>
      <c r="H52" s="13"/>
      <c r="L52" s="14">
        <v>2.8</v>
      </c>
      <c r="M52" s="38">
        <v>0.99744486966957202</v>
      </c>
      <c r="N52" s="38">
        <v>0.99752292500121409</v>
      </c>
      <c r="O52" s="17">
        <v>0.9975988175258107</v>
      </c>
      <c r="P52" s="17">
        <v>0.9976725997932685</v>
      </c>
      <c r="Q52" s="38">
        <v>0.99774432330845764</v>
      </c>
      <c r="R52" s="38">
        <v>0.99781403854508677</v>
      </c>
      <c r="S52" s="38">
        <v>0.99788179495959539</v>
      </c>
      <c r="T52" s="38">
        <v>0.99794764100506028</v>
      </c>
      <c r="U52" s="38">
        <v>0.99801162414510569</v>
      </c>
      <c r="V52" s="38">
        <v>0.99807379086781212</v>
      </c>
    </row>
    <row r="53" spans="1:22" s="37" customFormat="1" x14ac:dyDescent="0.2">
      <c r="A53" s="36"/>
      <c r="G53" s="36"/>
      <c r="H53" s="13"/>
      <c r="L53" s="14">
        <v>2.9</v>
      </c>
      <c r="M53" s="38">
        <v>0.99813418669961596</v>
      </c>
      <c r="N53" s="38">
        <v>0.99819285621919351</v>
      </c>
      <c r="O53" s="17">
        <v>0.99824984307132392</v>
      </c>
      <c r="P53" s="17">
        <v>0.99830518998072271</v>
      </c>
      <c r="Q53" s="38">
        <v>0.99835893876584303</v>
      </c>
      <c r="R53" s="38">
        <v>0.99841113035263518</v>
      </c>
      <c r="S53" s="38">
        <v>0.99846180478826196</v>
      </c>
      <c r="T53" s="38">
        <v>0.99851100125476255</v>
      </c>
      <c r="U53" s="38">
        <v>0.99855875808266004</v>
      </c>
      <c r="V53" s="38">
        <v>0.9986051127645077</v>
      </c>
    </row>
    <row r="54" spans="1:22" s="37" customFormat="1" x14ac:dyDescent="0.2">
      <c r="A54" s="36"/>
      <c r="G54" s="36"/>
      <c r="H54" s="13"/>
    </row>
    <row r="55" spans="1:22" s="37" customFormat="1" x14ac:dyDescent="0.2">
      <c r="A55" s="36"/>
      <c r="G55" s="36"/>
      <c r="H55" s="13"/>
    </row>
    <row r="56" spans="1:22" s="37" customFormat="1" x14ac:dyDescent="0.2">
      <c r="A56" s="36"/>
      <c r="G56" s="36"/>
      <c r="H56" s="13"/>
    </row>
    <row r="57" spans="1:22" s="37" customFormat="1" x14ac:dyDescent="0.2">
      <c r="A57" s="36"/>
      <c r="G57" s="36"/>
      <c r="H57" s="13"/>
    </row>
    <row r="58" spans="1:22" s="37" customFormat="1" x14ac:dyDescent="0.2">
      <c r="A58" s="36"/>
      <c r="G58" s="36"/>
      <c r="H58" s="13"/>
    </row>
    <row r="59" spans="1:22" s="37" customFormat="1" x14ac:dyDescent="0.2">
      <c r="A59" s="36"/>
      <c r="G59" s="36"/>
      <c r="H59" s="13"/>
    </row>
    <row r="60" spans="1:22" s="37" customFormat="1" x14ac:dyDescent="0.2">
      <c r="A60" s="36"/>
      <c r="G60" s="36"/>
      <c r="H60" s="13"/>
    </row>
    <row r="61" spans="1:22" s="37" customFormat="1" x14ac:dyDescent="0.2">
      <c r="A61" s="36"/>
      <c r="G61" s="36"/>
      <c r="H61" s="13"/>
    </row>
    <row r="62" spans="1:22" s="37" customFormat="1" x14ac:dyDescent="0.2">
      <c r="A62" s="36"/>
      <c r="G62" s="36"/>
      <c r="H62" s="13"/>
    </row>
    <row r="63" spans="1:22" s="37" customFormat="1" x14ac:dyDescent="0.2">
      <c r="A63" s="36"/>
      <c r="G63" s="36"/>
      <c r="H63" s="13"/>
    </row>
    <row r="64" spans="1:22" s="37" customFormat="1" x14ac:dyDescent="0.2">
      <c r="A64" s="36"/>
      <c r="G64" s="36"/>
      <c r="H64" s="13"/>
    </row>
    <row r="65" spans="1:8" s="37" customFormat="1" x14ac:dyDescent="0.2">
      <c r="A65" s="36"/>
      <c r="G65" s="36"/>
      <c r="H65" s="13"/>
    </row>
    <row r="66" spans="1:8" s="37" customFormat="1" x14ac:dyDescent="0.2">
      <c r="A66" s="36"/>
      <c r="G66" s="36"/>
      <c r="H66" s="13"/>
    </row>
    <row r="67" spans="1:8" s="37" customFormat="1" x14ac:dyDescent="0.2">
      <c r="A67" s="36"/>
      <c r="G67" s="36"/>
      <c r="H67" s="13"/>
    </row>
    <row r="68" spans="1:8" s="37" customFormat="1" x14ac:dyDescent="0.2">
      <c r="A68" s="36"/>
      <c r="G68" s="36"/>
      <c r="H68" s="13"/>
    </row>
    <row r="69" spans="1:8" s="37" customFormat="1" x14ac:dyDescent="0.2">
      <c r="A69" s="36"/>
      <c r="G69" s="36"/>
      <c r="H69" s="13"/>
    </row>
    <row r="70" spans="1:8" s="37" customFormat="1" x14ac:dyDescent="0.2">
      <c r="A70" s="36"/>
      <c r="G70" s="36"/>
      <c r="H70" s="13"/>
    </row>
    <row r="71" spans="1:8" s="37" customFormat="1" x14ac:dyDescent="0.2">
      <c r="A71" s="36"/>
      <c r="G71" s="36"/>
      <c r="H71" s="13"/>
    </row>
    <row r="72" spans="1:8" s="37" customFormat="1" x14ac:dyDescent="0.2">
      <c r="A72" s="36"/>
      <c r="G72" s="36"/>
      <c r="H72" s="13"/>
    </row>
    <row r="73" spans="1:8" s="37" customFormat="1" x14ac:dyDescent="0.2">
      <c r="A73" s="36"/>
      <c r="G73" s="36"/>
      <c r="H73" s="13"/>
    </row>
  </sheetData>
  <mergeCells count="3">
    <mergeCell ref="E17:G17"/>
    <mergeCell ref="E18:G18"/>
    <mergeCell ref="E24:H2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Equation.3" shapeId="2049" r:id="rId4">
          <objectPr defaultSize="0" autoPict="0" r:id="rId5">
            <anchor moveWithCells="1" sizeWithCells="1">
              <from>
                <xdr:col>13</xdr:col>
                <xdr:colOff>66675</xdr:colOff>
                <xdr:row>2</xdr:row>
                <xdr:rowOff>123825</xdr:rowOff>
              </from>
              <to>
                <xdr:col>18</xdr:col>
                <xdr:colOff>295275</xdr:colOff>
                <xdr:row>3</xdr:row>
                <xdr:rowOff>342900</xdr:rowOff>
              </to>
            </anchor>
          </objectPr>
        </oleObject>
      </mc:Choice>
      <mc:Fallback>
        <oleObject progId="Equation.3" shapeId="2049" r:id="rId4"/>
      </mc:Fallback>
    </mc:AlternateContent>
    <mc:AlternateContent xmlns:mc="http://schemas.openxmlformats.org/markup-compatibility/2006">
      <mc:Choice Requires="x14">
        <oleObject progId="Equation.3" shapeId="2051" r:id="rId6">
          <objectPr defaultSize="0" autoPict="0" r:id="rId7">
            <anchor moveWithCells="1" sizeWithCells="1">
              <from>
                <xdr:col>13</xdr:col>
                <xdr:colOff>85725</xdr:colOff>
                <xdr:row>5</xdr:row>
                <xdr:rowOff>85725</xdr:rowOff>
              </from>
              <to>
                <xdr:col>17</xdr:col>
                <xdr:colOff>114300</xdr:colOff>
                <xdr:row>7</xdr:row>
                <xdr:rowOff>133350</xdr:rowOff>
              </to>
            </anchor>
          </objectPr>
        </oleObject>
      </mc:Choice>
      <mc:Fallback>
        <oleObject progId="Equation.3" shapeId="2051" r:id="rId6"/>
      </mc:Fallback>
    </mc:AlternateContent>
    <mc:AlternateContent xmlns:mc="http://schemas.openxmlformats.org/markup-compatibility/2006">
      <mc:Choice Requires="x14">
        <oleObject progId="Equation.3" shapeId="2052" r:id="rId8">
          <objectPr defaultSize="0" autoPict="0" r:id="rId9">
            <anchor moveWithCells="1" sizeWithCells="1">
              <from>
                <xdr:col>13</xdr:col>
                <xdr:colOff>38100</xdr:colOff>
                <xdr:row>12</xdr:row>
                <xdr:rowOff>180975</xdr:rowOff>
              </from>
              <to>
                <xdr:col>15</xdr:col>
                <xdr:colOff>257175</xdr:colOff>
                <xdr:row>16</xdr:row>
                <xdr:rowOff>0</xdr:rowOff>
              </to>
            </anchor>
          </objectPr>
        </oleObject>
      </mc:Choice>
      <mc:Fallback>
        <oleObject progId="Equation.3" shapeId="2052" r:id="rId8"/>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21"/>
  <sheetViews>
    <sheetView workbookViewId="0">
      <selection sqref="A1:I21"/>
    </sheetView>
  </sheetViews>
  <sheetFormatPr defaultRowHeight="14.25" x14ac:dyDescent="0.2"/>
  <cols>
    <col min="1" max="1" width="3.5" customWidth="1"/>
    <col min="2" max="2" width="33.375" customWidth="1"/>
    <col min="3" max="3" width="7.375" customWidth="1"/>
    <col min="4" max="9" width="9" customWidth="1"/>
  </cols>
  <sheetData>
    <row r="1" spans="1:9" ht="60" x14ac:dyDescent="0.2">
      <c r="A1" s="2"/>
      <c r="B1" s="3"/>
      <c r="C1" s="3" t="s">
        <v>0</v>
      </c>
      <c r="D1" s="4" t="s">
        <v>1</v>
      </c>
      <c r="E1" s="4" t="s">
        <v>2</v>
      </c>
      <c r="F1" s="4" t="s">
        <v>3</v>
      </c>
      <c r="G1" s="4" t="s">
        <v>4</v>
      </c>
      <c r="H1" s="5" t="s">
        <v>5</v>
      </c>
      <c r="I1" s="3" t="s">
        <v>26</v>
      </c>
    </row>
    <row r="2" spans="1:9" ht="15" x14ac:dyDescent="0.2">
      <c r="A2" s="2" t="s">
        <v>8</v>
      </c>
      <c r="B2" s="3" t="s">
        <v>6</v>
      </c>
      <c r="C2" s="3"/>
      <c r="D2" s="23">
        <v>9</v>
      </c>
      <c r="E2" s="23">
        <v>10</v>
      </c>
      <c r="F2" s="15">
        <v>11</v>
      </c>
      <c r="G2" s="7"/>
      <c r="H2" s="8"/>
      <c r="I2" s="9"/>
    </row>
    <row r="3" spans="1:9" ht="15" x14ac:dyDescent="0.2">
      <c r="A3" s="2" t="s">
        <v>38</v>
      </c>
      <c r="B3" s="3" t="s">
        <v>7</v>
      </c>
      <c r="C3" s="4" t="s">
        <v>8</v>
      </c>
      <c r="D3" s="23">
        <v>13</v>
      </c>
      <c r="E3" s="23">
        <v>14</v>
      </c>
      <c r="F3" s="15">
        <v>15</v>
      </c>
      <c r="G3" s="7"/>
      <c r="H3" s="8"/>
      <c r="I3" s="9"/>
    </row>
    <row r="4" spans="1:9" ht="15" x14ac:dyDescent="0.2">
      <c r="A4" s="2" t="s">
        <v>39</v>
      </c>
      <c r="B4" s="3" t="s">
        <v>9</v>
      </c>
      <c r="C4" s="4" t="s">
        <v>8</v>
      </c>
      <c r="D4" s="23">
        <v>4</v>
      </c>
      <c r="E4" s="23">
        <v>5</v>
      </c>
      <c r="F4" s="15">
        <v>6</v>
      </c>
      <c r="G4" s="7"/>
      <c r="H4" s="8"/>
      <c r="I4" s="9"/>
    </row>
    <row r="5" spans="1:9" ht="15" x14ac:dyDescent="0.2">
      <c r="A5" s="2" t="s">
        <v>40</v>
      </c>
      <c r="B5" s="3" t="s">
        <v>10</v>
      </c>
      <c r="C5" s="4" t="s">
        <v>8</v>
      </c>
      <c r="D5" s="23">
        <v>6</v>
      </c>
      <c r="E5" s="23">
        <v>7</v>
      </c>
      <c r="F5" s="15">
        <v>8</v>
      </c>
      <c r="G5" s="7"/>
      <c r="H5" s="8"/>
      <c r="I5" s="9"/>
    </row>
    <row r="6" spans="1:9" ht="15" x14ac:dyDescent="0.2">
      <c r="A6" s="2" t="s">
        <v>15</v>
      </c>
      <c r="B6" s="3" t="s">
        <v>11</v>
      </c>
      <c r="C6" s="4" t="s">
        <v>8</v>
      </c>
      <c r="D6" s="23">
        <v>7</v>
      </c>
      <c r="E6" s="23">
        <v>8</v>
      </c>
      <c r="F6" s="15">
        <v>9</v>
      </c>
      <c r="G6" s="7"/>
      <c r="H6" s="8"/>
      <c r="I6" s="9"/>
    </row>
    <row r="7" spans="1:9" ht="15" x14ac:dyDescent="0.2">
      <c r="A7" s="2" t="s">
        <v>41</v>
      </c>
      <c r="B7" s="3" t="s">
        <v>12</v>
      </c>
      <c r="C7" s="4" t="s">
        <v>13</v>
      </c>
      <c r="D7" s="23">
        <v>1</v>
      </c>
      <c r="E7" s="23">
        <v>1</v>
      </c>
      <c r="F7" s="15">
        <v>2</v>
      </c>
      <c r="G7" s="7"/>
      <c r="H7" s="8"/>
      <c r="I7" s="9"/>
    </row>
    <row r="8" spans="1:9" ht="15" x14ac:dyDescent="0.2">
      <c r="A8" s="2" t="s">
        <v>42</v>
      </c>
      <c r="B8" s="3" t="s">
        <v>14</v>
      </c>
      <c r="C8" s="4" t="s">
        <v>15</v>
      </c>
      <c r="D8" s="23">
        <v>1</v>
      </c>
      <c r="E8" s="23">
        <v>2</v>
      </c>
      <c r="F8" s="15">
        <v>3</v>
      </c>
      <c r="G8" s="7"/>
      <c r="H8" s="8"/>
      <c r="I8" s="9"/>
    </row>
    <row r="9" spans="1:9" ht="15" x14ac:dyDescent="0.2">
      <c r="A9" s="2" t="s">
        <v>43</v>
      </c>
      <c r="B9" s="3" t="s">
        <v>16</v>
      </c>
      <c r="C9" s="4" t="s">
        <v>17</v>
      </c>
      <c r="D9" s="23">
        <v>4</v>
      </c>
      <c r="E9" s="23">
        <v>5</v>
      </c>
      <c r="F9" s="15">
        <v>6</v>
      </c>
      <c r="G9" s="7"/>
      <c r="H9" s="8"/>
      <c r="I9" s="9"/>
    </row>
    <row r="10" spans="1:9" ht="15" x14ac:dyDescent="0.2">
      <c r="A10" s="2" t="s">
        <v>21</v>
      </c>
      <c r="B10" s="3" t="s">
        <v>18</v>
      </c>
      <c r="C10" s="4" t="s">
        <v>19</v>
      </c>
      <c r="D10" s="23">
        <v>12</v>
      </c>
      <c r="E10" s="23">
        <v>13</v>
      </c>
      <c r="F10" s="15">
        <v>14</v>
      </c>
      <c r="G10" s="7"/>
      <c r="H10" s="8"/>
      <c r="I10" s="9"/>
    </row>
    <row r="11" spans="1:9" ht="15" x14ac:dyDescent="0.2">
      <c r="A11" s="2" t="s">
        <v>44</v>
      </c>
      <c r="B11" s="3" t="s">
        <v>20</v>
      </c>
      <c r="C11" s="4" t="s">
        <v>21</v>
      </c>
      <c r="D11" s="23">
        <v>11</v>
      </c>
      <c r="E11" s="23">
        <v>12</v>
      </c>
      <c r="F11" s="15">
        <v>13</v>
      </c>
      <c r="G11" s="7"/>
      <c r="H11" s="8"/>
      <c r="I11" s="9"/>
    </row>
    <row r="12" spans="1:9" ht="30" x14ac:dyDescent="0.2">
      <c r="A12" s="2"/>
      <c r="B12" s="3"/>
      <c r="C12" s="4"/>
      <c r="D12" s="4" t="s">
        <v>1</v>
      </c>
      <c r="E12" s="4" t="s">
        <v>2</v>
      </c>
      <c r="F12" s="4" t="s">
        <v>3</v>
      </c>
      <c r="G12" s="20"/>
      <c r="H12" s="21"/>
      <c r="I12" s="22"/>
    </row>
    <row r="13" spans="1:9" ht="15" x14ac:dyDescent="0.2">
      <c r="A13" s="2"/>
      <c r="B13" s="28" t="s">
        <v>52</v>
      </c>
      <c r="C13" s="28"/>
      <c r="D13" s="4">
        <f>SUM(D2:D11)</f>
        <v>68</v>
      </c>
      <c r="E13" s="4">
        <f t="shared" ref="E13:F13" si="0">SUM(E2:E11)</f>
        <v>77</v>
      </c>
      <c r="F13" s="4">
        <f t="shared" si="0"/>
        <v>87</v>
      </c>
      <c r="G13" s="20"/>
      <c r="H13" s="21"/>
      <c r="I13" s="22"/>
    </row>
    <row r="14" spans="1:9" ht="15" x14ac:dyDescent="0.2">
      <c r="A14" s="2"/>
      <c r="B14" s="28" t="s">
        <v>53</v>
      </c>
      <c r="C14" s="28"/>
      <c r="D14" s="4">
        <f>D2+D3+D9+D10+D11</f>
        <v>49</v>
      </c>
      <c r="E14" s="4">
        <f t="shared" ref="E14:F14" si="1">E2+E3+E9+E10+E11</f>
        <v>54</v>
      </c>
      <c r="F14" s="4">
        <f t="shared" si="1"/>
        <v>59</v>
      </c>
      <c r="G14" s="4"/>
      <c r="H14" s="5"/>
      <c r="I14" s="3"/>
    </row>
    <row r="15" spans="1:9" ht="15" x14ac:dyDescent="0.2">
      <c r="A15" s="2"/>
      <c r="B15" s="3"/>
      <c r="C15" s="3"/>
      <c r="D15" s="4"/>
      <c r="E15" s="4"/>
      <c r="F15" s="10"/>
      <c r="G15" s="10"/>
      <c r="H15" s="5"/>
      <c r="I15" s="3"/>
    </row>
    <row r="16" spans="1:9" ht="15" x14ac:dyDescent="0.2">
      <c r="A16" s="2"/>
      <c r="B16" s="3"/>
      <c r="C16" s="3"/>
      <c r="D16" s="4"/>
      <c r="E16" s="27" t="s">
        <v>22</v>
      </c>
      <c r="F16" s="27"/>
      <c r="G16" s="27"/>
      <c r="H16" s="8">
        <f>H2+H3+H9+H10+H11</f>
        <v>0</v>
      </c>
      <c r="I16" s="3"/>
    </row>
    <row r="17" spans="1:9" ht="15" x14ac:dyDescent="0.2">
      <c r="A17" s="2"/>
      <c r="B17" s="3"/>
      <c r="C17" s="3"/>
      <c r="D17" s="4"/>
      <c r="E17" s="27" t="s">
        <v>23</v>
      </c>
      <c r="F17" s="27"/>
      <c r="G17" s="27"/>
      <c r="H17" s="11">
        <f>SQRT(H16)</f>
        <v>0</v>
      </c>
      <c r="I17" s="3"/>
    </row>
    <row r="18" spans="1:9" ht="15" x14ac:dyDescent="0.2">
      <c r="A18" s="2"/>
      <c r="B18" s="3"/>
      <c r="C18" s="3"/>
      <c r="D18" s="4"/>
      <c r="E18" s="4"/>
      <c r="F18" s="4"/>
      <c r="G18" s="10"/>
      <c r="H18" s="12"/>
      <c r="I18" s="3"/>
    </row>
    <row r="19" spans="1:9" ht="45" x14ac:dyDescent="0.2">
      <c r="A19" s="2"/>
      <c r="B19" s="3"/>
      <c r="C19" s="3"/>
      <c r="D19" s="4"/>
      <c r="E19" s="24" t="s">
        <v>51</v>
      </c>
      <c r="F19" s="16" t="s">
        <v>47</v>
      </c>
      <c r="G19" s="11" t="s">
        <v>24</v>
      </c>
      <c r="H19" s="9" t="s">
        <v>25</v>
      </c>
      <c r="I19" s="6"/>
    </row>
    <row r="20" spans="1:9" ht="15" x14ac:dyDescent="0.2">
      <c r="A20" s="2"/>
      <c r="B20" s="3"/>
      <c r="C20" s="3"/>
      <c r="D20" s="4"/>
      <c r="E20" s="23">
        <v>53</v>
      </c>
      <c r="F20" s="18"/>
      <c r="G20" s="17"/>
      <c r="H20" s="19"/>
      <c r="I20" s="6"/>
    </row>
    <row r="21" spans="1:9" ht="15" x14ac:dyDescent="0.2">
      <c r="A21" s="2"/>
      <c r="B21" s="3"/>
      <c r="C21" s="3"/>
      <c r="D21" s="4"/>
      <c r="E21" s="23">
        <v>55</v>
      </c>
      <c r="F21" s="18"/>
      <c r="G21" s="17"/>
      <c r="H21" s="19"/>
      <c r="I21" s="6"/>
    </row>
  </sheetData>
  <mergeCells count="4">
    <mergeCell ref="E16:G16"/>
    <mergeCell ref="E17:G17"/>
    <mergeCell ref="B13:C13"/>
    <mergeCell ref="B14:C1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PERT </vt:lpstr>
      <vt:lpstr>Analysis</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Orr, Graham</dc:creator>
  <cp:lastModifiedBy>Fransiscus</cp:lastModifiedBy>
  <dcterms:created xsi:type="dcterms:W3CDTF">2015-02-04T12:41:09Z</dcterms:created>
  <dcterms:modified xsi:type="dcterms:W3CDTF">2018-04-28T16:25:31Z</dcterms:modified>
</cp:coreProperties>
</file>