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8"/>
  <workbookPr filterPrivacy="1"/>
  <xr:revisionPtr revIDLastSave="0" documentId="13_ncr:1_{76008872-7D01-894F-B699-B3A870DFC456}" xr6:coauthVersionLast="45" xr6:coauthVersionMax="45" xr10:uidLastSave="{00000000-0000-0000-0000-000000000000}"/>
  <bookViews>
    <workbookView xWindow="0" yWindow="460" windowWidth="25600" windowHeight="15540" activeTab="1" xr2:uid="{568C94E4-E3F7-4EB4-8281-4914A18C47B4}"/>
  </bookViews>
  <sheets>
    <sheet name="Chart data" sheetId="1" r:id="rId1"/>
    <sheet name="Gantt Chart" sheetId="3" r:id="rId2"/>
    <sheet name="Dynamic Chart Data Hidden" sheetId="2" state="hidden" r:id="rId3"/>
    <sheet name="About" sheetId="6" r:id="rId4"/>
  </sheets>
  <definedNames>
    <definedName name="DateRange">{15,30,45,60,75,90,105,120}</definedName>
    <definedName name="End_Date">IFERROR(IF(MAX(Tasks[End Date])="",TODAY(),MAX(MAX(Tasks[End Date]),MAX(Milestones[date]))),"")</definedName>
    <definedName name="Start_Date">IFERROR(IF(MIN(Tasks[Start Date])="",TODAY(),MIN(Tasks[Start Date])),"")</definedName>
    <definedName name="Track_Today">'Chart data'!$D$2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13" i="1" l="1"/>
  <c r="I12" i="1"/>
  <c r="I10" i="1"/>
  <c r="I9" i="1"/>
  <c r="G24" i="2" l="1"/>
  <c r="G25" i="2"/>
  <c r="G26" i="2"/>
  <c r="G27" i="2"/>
  <c r="G28" i="2"/>
  <c r="G29" i="2"/>
  <c r="G30" i="2"/>
  <c r="G31" i="2"/>
  <c r="G32" i="2"/>
  <c r="K19" i="1" l="1"/>
  <c r="K20" i="1"/>
  <c r="K21" i="1"/>
  <c r="K22" i="1"/>
  <c r="K23" i="1"/>
  <c r="K24" i="1"/>
  <c r="K25" i="1"/>
  <c r="I11" i="1" l="1"/>
  <c r="K6" i="1" l="1"/>
  <c r="K17" i="1"/>
  <c r="K16" i="1"/>
  <c r="K15" i="1"/>
  <c r="K14" i="1"/>
  <c r="K12" i="1"/>
  <c r="K8" i="1"/>
  <c r="K13" i="1"/>
  <c r="K9" i="1"/>
  <c r="K11" i="1"/>
  <c r="K7" i="1"/>
  <c r="K10" i="1"/>
  <c r="K18" i="1" l="1"/>
  <c r="B11" i="2" l="1"/>
  <c r="I25" i="2"/>
  <c r="I28" i="2"/>
  <c r="I31" i="2"/>
  <c r="I30" i="2"/>
  <c r="I26" i="2"/>
  <c r="I24" i="2"/>
  <c r="I29" i="2"/>
  <c r="I27" i="2"/>
  <c r="I32" i="2"/>
  <c r="B12" i="2" l="1"/>
  <c r="G20" i="2" l="1"/>
  <c r="I20" i="2" s="1"/>
  <c r="G22" i="2"/>
  <c r="I22" i="2" s="1"/>
  <c r="G23" i="2"/>
  <c r="H23" i="2" s="1"/>
  <c r="G19" i="2"/>
  <c r="H19" i="2" s="1"/>
  <c r="G21" i="2"/>
  <c r="H21" i="2" s="1"/>
  <c r="G18" i="2"/>
  <c r="H18" i="2" s="1"/>
  <c r="B17" i="2"/>
  <c r="D17" i="2" s="1"/>
  <c r="B21" i="2"/>
  <c r="D21" i="2" s="1"/>
  <c r="B20" i="2"/>
  <c r="D20" i="2" s="1"/>
  <c r="B19" i="2"/>
  <c r="D19" i="2" s="1"/>
  <c r="B16" i="2"/>
  <c r="D16" i="2" s="1"/>
  <c r="B15" i="2"/>
  <c r="D15" i="2" s="1"/>
  <c r="B18" i="2"/>
  <c r="D18" i="2" s="1"/>
  <c r="H29" i="2"/>
  <c r="H27" i="2"/>
  <c r="H32" i="2"/>
  <c r="H24" i="2"/>
  <c r="H31" i="2"/>
  <c r="H30" i="2"/>
  <c r="H28" i="2"/>
  <c r="H26" i="2"/>
  <c r="H25" i="2"/>
  <c r="E21" i="2" l="1"/>
  <c r="E17" i="2"/>
  <c r="E18" i="2"/>
  <c r="E19" i="2"/>
  <c r="E20" i="2"/>
  <c r="E15" i="2"/>
  <c r="E16" i="2"/>
  <c r="C15" i="2"/>
  <c r="C19" i="2"/>
  <c r="C17" i="2"/>
  <c r="C18" i="2"/>
  <c r="C20" i="2"/>
  <c r="C16" i="2"/>
  <c r="C21" i="2"/>
  <c r="I21" i="2"/>
  <c r="I23" i="2"/>
  <c r="I19" i="2"/>
  <c r="H20" i="2"/>
  <c r="H22" i="2"/>
  <c r="I18" i="2"/>
  <c r="C4" i="2" l="1"/>
  <c r="B5" i="2"/>
  <c r="B2" i="2"/>
  <c r="C5" i="2"/>
  <c r="B4" i="2"/>
</calcChain>
</file>

<file path=xl/sharedStrings.xml><?xml version="1.0" encoding="utf-8"?>
<sst xmlns="http://schemas.openxmlformats.org/spreadsheetml/2006/main" count="92" uniqueCount="88">
  <si>
    <t>Create a Date Tracking Gantt Chart in this worksheet.
The title of this worksheet is in cell B1. 
Information about how to use this worksheet, including instructions for screen readers, is in the About worksheet.
Continue navigating down column A for further instructions.</t>
  </si>
  <si>
    <t>Select option Yes in cell D2 if you want to highlight today’s date in the Gantt Chart worksheet. 
Select option No in cell D2 if you do not want to highlight today’s date in the Gantt Chart worksheet.
In Cell D2, select ALT+Arrow Down for options.</t>
  </si>
  <si>
    <t>Milestones header for the milestone table is in cell B3.
Tasks header for the tasks table is in cell G3.</t>
  </si>
  <si>
    <t>Information about the columns in the milestone table are in this row from cells B4 to E4.
Information about the columns in the tasks table are in this row from cells G4 to J4.</t>
  </si>
  <si>
    <t>To add more Milestones, add a new row above this one.
Note, the default number of milestones to chart is 15. Adding new milestones requires a change in the hidden worksheet. See the About worksheet cell A9 for more information.
The next instruction is in cell A26.</t>
  </si>
  <si>
    <t>A note is in cell G26.
This is the last instruction in this worksheet.</t>
  </si>
  <si>
    <t>Date Tracking Gantt Chart</t>
  </si>
  <si>
    <t>Track today’s date?</t>
  </si>
  <si>
    <t>Milestones</t>
  </si>
  <si>
    <t>This column should be ordered sequentially.</t>
  </si>
  <si>
    <t>No.</t>
  </si>
  <si>
    <t>To add more Milestones, add a new row above this one.</t>
  </si>
  <si>
    <t>The position column, charts milestones within the task chart.</t>
  </si>
  <si>
    <t>Position</t>
  </si>
  <si>
    <t>Yes</t>
  </si>
  <si>
    <t>Enter the date for a milestone in this column.</t>
  </si>
  <si>
    <t>date</t>
  </si>
  <si>
    <t>Enter a milestone description in this column. These descriptions will appear in the chart.</t>
  </si>
  <si>
    <t>Milestone</t>
  </si>
  <si>
    <t>Tasks</t>
  </si>
  <si>
    <t>To add more Tasks, add a new row above this one.</t>
  </si>
  <si>
    <t>Enter the start date for each task below. For best results sort this column in ascending order.</t>
  </si>
  <si>
    <t>Start Date</t>
  </si>
  <si>
    <t>Enter the end date for each task or activity below, in this column.</t>
  </si>
  <si>
    <t>End Date</t>
  </si>
  <si>
    <t>Enter tasks and/or activities in this column.</t>
  </si>
  <si>
    <t>Task</t>
  </si>
  <si>
    <t>Auto-calculated column used for charting the duration of each task. Do not delete or modify.</t>
  </si>
  <si>
    <t>Duration in days</t>
  </si>
  <si>
    <t>Gantt Chart showing Today, milestones and tasks within a date range is in this worksheet. 
A scrollbar is in row 1 from cells B1 to R1 and increments the date range showing future milestones.
The chart is drawn within cells B2 to R3.
This is the last instruction in this worksheet.</t>
  </si>
  <si>
    <t>Title of this worksheet is in cell B1.</t>
  </si>
  <si>
    <t>Table title is in cells B2 and C2.</t>
  </si>
  <si>
    <t>Table heading is in cells B3 and C3. These coordinates create the Today highlight in the chart.
The first column marks the day, the second indicates to draw the line that highlights today.
The first column date may change so the chart date range stays readable as the dates progress, however, a y co-ord of 0 indicates that no line has been drawn.
Do not modify or delete this content or the charting may break. To no longer highlight Today’s date, simply select “no” in the Chart Data worksheet in cell D2.
The next instruction is in cell A7.</t>
  </si>
  <si>
    <t>Table heading is in cell B7.
The scrolling increment in cell B8 represents the data graphed and visually appearing in the Gantt Chart at any one time. 
Scrolling with the scroll bar at the top of the chart in row 1 of the Gantt Chart worksheet will increment this number.
The charting works best with single increments.
The next instruction is in cell A10.</t>
  </si>
  <si>
    <t xml:space="preserve">Table heading is in cell B10 and D10.
The Charting Range helps select the appropriate range of tasks and milestones. Do not modify these fields.
The ageoff number keeps the chart readable by ageing tasks from the range and only plotting those that are within the range. Do not modify this number.
The next instruction is in cell A14.
</t>
  </si>
  <si>
    <t>Table heading for Dynamic Milestone Data is in cells B14 to E14. A note is in cell F14.
This table creates the Gantt Chart in the Gantt Chart worksheet, plotting 7 milestones at a time.
The data in this chart is auto-generated based on the content in the table above. 
Do not edit or delete this table or its contents.
The next instruction is in cell A17.</t>
  </si>
  <si>
    <t>Cells G15 to I15 contain table headings for Dynamic Milestone Data. 
Data in this table may appear blank, dates may appear to be incorrect, do not fill in, edit, delete or otherwise modify this data or you risk overwriting formulas and breaking the chart graphing capability.
The table allows for 15 milestones to be charted. To chart more than 15, simply expand the table to accommodate your number. Remember, only add the milestones in the Chart Data worksheet. Do not add any content to this table.
A note is in cell J15.
The next instruction is in cell A32.</t>
  </si>
  <si>
    <t>A note is in cell J32.
This is the last instruction in this worksheet.</t>
  </si>
  <si>
    <t>Dynamic Chart data, Do NOT edit or delete this worksheet!</t>
  </si>
  <si>
    <t>today highlight x co-ord</t>
  </si>
  <si>
    <t>scroll increment</t>
  </si>
  <si>
    <t>Charting range</t>
  </si>
  <si>
    <t>highlight</t>
  </si>
  <si>
    <t>y co-ord</t>
  </si>
  <si>
    <t>Start date</t>
  </si>
  <si>
    <t>ageoff</t>
  </si>
  <si>
    <t>Task duration in days</t>
  </si>
  <si>
    <t>position</t>
  </si>
  <si>
    <t>&lt;-- this table creates the gantt chart, plotting 7 milestones at a time</t>
  </si>
  <si>
    <t>Milestone charting</t>
  </si>
  <si>
    <t>Date</t>
  </si>
  <si>
    <t>Baseline</t>
  </si>
  <si>
    <t>&lt;-- this table creates the milestone markers in the gantt chart, plotting only those milestones that fit in the range of dates shown – up to 15 milestones</t>
  </si>
  <si>
    <t xml:space="preserve">&lt;--To chart more than 15 milestones, simply expand this table and enter new entries in the Milestone table in the Chart Data worksheet.
</t>
  </si>
  <si>
    <t>About this workbook</t>
  </si>
  <si>
    <t xml:space="preserve">Enter milestone and task information in the Chart Data worksheet. To chart milestones along the timeline, enter 0 in the No. column, then update the label position to be “below” to avoid overlapping labels.
The position column in the milestone table charts milestones within the task chart either on the same row or in stacked rows. To chart them on the same row, enter the same number in this column for each milestone. To chart them on different rows, enter different numbers. Sample data charts all milestones along the row position of 2.
</t>
  </si>
  <si>
    <t>Guide for screen readers</t>
  </si>
  <si>
    <t xml:space="preserve">
There are 4 worksheets in this workbook. 
Chart Data
Gantt Chart
Dynamic Chart Data (Hidden)
About
The instructions for each worksheet are in the A column starting in cell A1 of each worksheet. They are written with hidden text. Each step guides you to the information in that row. Each subsequent step continues in cell A2, A3 and so on, unless otherwise explicitly directed. For example, instruction text might say “continue to cell A6” for the next step. 
Hidden text will not print.
To remove these instructions from any worksheet, simply delete column A.
</t>
  </si>
  <si>
    <t>Dynamic Chart Data (Hidden)</t>
  </si>
  <si>
    <t xml:space="preserve">
Do not delete or modify content in the Hidden worksheet. Doing so could compromise the integrity of the Gantt Charting.
Data may appear blank, dates may appear to be incorrect, do not fill in, edit, delete or otherwise modify the data or you risk overwriting formulas and breaking the chart graphing capability.
The DynamicMilestone table allows for 15 milestones to be charted. To chart more than 15, simply expand the table to accommodate your number. Remember, only add the actual milestone data in the Chart Data worksheet.
</t>
  </si>
  <si>
    <t>Tips</t>
  </si>
  <si>
    <t xml:space="preserve">
By default, milestones are charted on row 1 of the Gantt Chart using the Position column in the Chart Data worksheet, starting in cell C5. To chart milestones on different rows, simply change the number. 
</t>
  </si>
  <si>
    <t xml:space="preserve">The default setting is to highlight today’s date in the Gantt Chart. To no longer highlight Today’s date, simply select “no” in the Chart Data worksheet in cell D2.
</t>
  </si>
  <si>
    <t xml:space="preserve">The Gantt Chart date timeline is charted with a gap of 5 dates between them. To change this, select the timeline in the Gantt Chart worksheet and select Format Axis. Change the Major unit from 5 to 1 or 10, for example. 
</t>
  </si>
  <si>
    <t>This is the last instruction in this worksheet.</t>
  </si>
  <si>
    <t>Milestone table headers are in cells B5 to E5. Tasks table headers are in cells G5 to K5.
Milestone sample data is in cells B6 to E17. 
Tasks sample data is in cells G6 to J17.
The next instruction is in cell A21.</t>
  </si>
  <si>
    <t>Dissertation Plan</t>
  </si>
  <si>
    <t>Dissertation Presentation</t>
  </si>
  <si>
    <t>Block 2 Nero</t>
  </si>
  <si>
    <t>Quiz 1</t>
  </si>
  <si>
    <t>Oral Exam</t>
  </si>
  <si>
    <t>Quiz 2</t>
  </si>
  <si>
    <t>Group Presentation</t>
  </si>
  <si>
    <t>Quiz 3</t>
  </si>
  <si>
    <t>Quiz 4</t>
  </si>
  <si>
    <t>Take Home Exam</t>
  </si>
  <si>
    <t>Block 3 Sparta</t>
  </si>
  <si>
    <t>Christmas Break</t>
  </si>
  <si>
    <t>Block 4- Myth</t>
  </si>
  <si>
    <t>Reading</t>
  </si>
  <si>
    <t>Draft plan</t>
  </si>
  <si>
    <t>Chapter 1</t>
  </si>
  <si>
    <t>Chapter 2</t>
  </si>
  <si>
    <t>Chapter 3</t>
  </si>
  <si>
    <t>Chapter 4</t>
  </si>
  <si>
    <t>First Draft</t>
  </si>
  <si>
    <t>Print- have finished aleterations</t>
  </si>
  <si>
    <t>Dissertation Hand 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</si>
</sst>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_(* \(#,##0.00\);_(* &quot;-&quot;??_);_(@_)"/>
    <numFmt numFmtId="164" formatCode="_-&quot;£&quot;* #,##0_-;\-&quot;£&quot;* #,##0_-;_-&quot;£&quot;* &quot;-&quot;_-;_-@_-"/>
    <numFmt numFmtId="165" formatCode="_-&quot;£&quot;* #,##0.00_-;\-&quot;£&quot;* #,##0.00_-;_-&quot;£&quot;* &quot;-&quot;??_-;_-@_-"/>
    <numFmt numFmtId="166" formatCode="#,##0_ ;\-#,##0\ "/>
  </numFmts>
  <fonts count="19" x14ac:knownFonts="1">
    <font>
      <sz val="11"/>
      <color theme="1"/>
      <name val="Calibri"/>
      <family val="2"/>
      <scheme val="minor"/>
    </font>
    <font>
      <b/>
      <sz val="14"/>
      <color theme="5" tint="-0.24994659260841701"/>
      <name val="Calibri Light"/>
      <family val="2"/>
      <scheme val="major"/>
    </font>
    <font>
      <sz val="11"/>
      <color theme="0"/>
      <name val="Calibri"/>
      <family val="2"/>
      <scheme val="minor"/>
    </font>
    <font>
      <b/>
      <sz val="12"/>
      <color theme="5" tint="-0.24994659260841701"/>
      <name val="Calibri"/>
      <family val="2"/>
      <scheme val="minor"/>
    </font>
    <font>
      <b/>
      <sz val="11"/>
      <color theme="3"/>
      <name val="Calibri"/>
      <family val="2"/>
      <scheme val="minor"/>
    </font>
    <font>
      <b/>
      <sz val="20"/>
      <color theme="5" tint="-0.499984740745262"/>
      <name val="Calibri Light"/>
      <family val="2"/>
      <scheme val="major"/>
    </font>
    <font>
      <i/>
      <sz val="10"/>
      <color theme="3"/>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20"/>
      <color theme="1"/>
      <name val="Calibri"/>
      <family val="2"/>
      <scheme val="minor"/>
    </font>
  </fonts>
  <fills count="36">
    <fill>
      <patternFill patternType="none"/>
    </fill>
    <fill>
      <patternFill patternType="gray125"/>
    </fill>
    <fill>
      <patternFill patternType="solid">
        <fgColor theme="0" tint="-0.14999847407452621"/>
        <bgColor indexed="64"/>
      </patternFill>
    </fill>
    <fill>
      <patternFill patternType="solid">
        <fgColor theme="2"/>
        <bgColor indexed="64"/>
      </patternFill>
    </fill>
    <fill>
      <patternFill patternType="solid">
        <fgColor theme="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7">
    <border>
      <left/>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8">
    <xf numFmtId="0" fontId="0" fillId="0" borderId="0"/>
    <xf numFmtId="0" fontId="1" fillId="0" borderId="0" applyNumberFormat="0" applyFill="0" applyProtection="0"/>
    <xf numFmtId="0" fontId="3" fillId="0" borderId="0" applyNumberFormat="0" applyFill="0" applyProtection="0">
      <alignment horizontal="right" vertical="center" indent="1"/>
    </xf>
    <xf numFmtId="0" fontId="5" fillId="0" borderId="0" applyNumberFormat="0" applyFill="0" applyProtection="0">
      <alignment vertical="center"/>
    </xf>
    <xf numFmtId="0" fontId="4" fillId="0" borderId="0" applyNumberFormat="0" applyFill="0" applyProtection="0"/>
    <xf numFmtId="0" fontId="6" fillId="0" borderId="0" applyNumberFormat="0" applyFill="0" applyBorder="0" applyProtection="0">
      <alignment wrapText="1"/>
    </xf>
    <xf numFmtId="14" fontId="7" fillId="0" borderId="0" applyFill="0" applyBorder="0">
      <alignment horizontal="center"/>
    </xf>
    <xf numFmtId="166" fontId="7" fillId="0" borderId="0" applyFont="0" applyFill="0" applyBorder="0" applyProtection="0">
      <alignment horizontal="center"/>
    </xf>
    <xf numFmtId="43"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0" fontId="4" fillId="0" borderId="0" applyNumberFormat="0" applyFill="0" applyBorder="0" applyAlignment="0" applyProtection="0"/>
    <xf numFmtId="0" fontId="8" fillId="5" borderId="0" applyNumberFormat="0" applyBorder="0" applyAlignment="0" applyProtection="0"/>
    <xf numFmtId="0" fontId="9" fillId="6" borderId="0" applyNumberFormat="0" applyBorder="0" applyAlignment="0" applyProtection="0"/>
    <xf numFmtId="0" fontId="10" fillId="7" borderId="0" applyNumberFormat="0" applyBorder="0" applyAlignment="0" applyProtection="0"/>
    <xf numFmtId="0" fontId="11" fillId="8" borderId="1" applyNumberFormat="0" applyAlignment="0" applyProtection="0"/>
    <xf numFmtId="0" fontId="12" fillId="9" borderId="2" applyNumberFormat="0" applyAlignment="0" applyProtection="0"/>
    <xf numFmtId="0" fontId="13" fillId="9" borderId="1" applyNumberFormat="0" applyAlignment="0" applyProtection="0"/>
    <xf numFmtId="0" fontId="14" fillId="0" borderId="3" applyNumberFormat="0" applyFill="0" applyAlignment="0" applyProtection="0"/>
    <xf numFmtId="0" fontId="15" fillId="10" borderId="4" applyNumberFormat="0" applyAlignment="0" applyProtection="0"/>
    <xf numFmtId="0" fontId="16" fillId="0" borderId="0" applyNumberFormat="0" applyFill="0" applyBorder="0" applyAlignment="0" applyProtection="0"/>
    <xf numFmtId="0" fontId="7" fillId="11" borderId="5" applyNumberFormat="0" applyFont="0" applyAlignment="0" applyProtection="0"/>
    <xf numFmtId="0" fontId="17" fillId="0" borderId="6" applyNumberFormat="0" applyFill="0" applyAlignment="0" applyProtection="0"/>
    <xf numFmtId="0" fontId="2" fillId="12"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2"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2"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2"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2" fillId="28" borderId="0" applyNumberFormat="0" applyBorder="0" applyAlignment="0" applyProtection="0"/>
    <xf numFmtId="0" fontId="7" fillId="29" borderId="0" applyNumberFormat="0" applyBorder="0" applyAlignment="0" applyProtection="0"/>
    <xf numFmtId="0" fontId="7" fillId="30" borderId="0" applyNumberFormat="0" applyBorder="0" applyAlignment="0" applyProtection="0"/>
    <xf numFmtId="0" fontId="7" fillId="31" borderId="0" applyNumberFormat="0" applyBorder="0" applyAlignment="0" applyProtection="0"/>
    <xf numFmtId="0" fontId="2" fillId="32" borderId="0" applyNumberFormat="0" applyBorder="0" applyAlignment="0" applyProtection="0"/>
    <xf numFmtId="0" fontId="7" fillId="33" borderId="0" applyNumberFormat="0" applyBorder="0" applyAlignment="0" applyProtection="0"/>
    <xf numFmtId="0" fontId="7" fillId="34" borderId="0" applyNumberFormat="0" applyBorder="0" applyAlignment="0" applyProtection="0"/>
    <xf numFmtId="0" fontId="7" fillId="35" borderId="0" applyNumberFormat="0" applyBorder="0" applyAlignment="0" applyProtection="0"/>
  </cellStyleXfs>
  <cellXfs count="31">
    <xf numFmtId="0" fontId="0" fillId="0" borderId="0" xfId="0"/>
    <xf numFmtId="0" fontId="0" fillId="0" borderId="0" xfId="0" applyAlignment="1">
      <alignment wrapText="1"/>
    </xf>
    <xf numFmtId="14" fontId="0" fillId="0" borderId="0" xfId="0" applyNumberFormat="1"/>
    <xf numFmtId="0" fontId="0" fillId="0" borderId="0" xfId="0" applyNumberFormat="1"/>
    <xf numFmtId="0" fontId="0" fillId="0" borderId="0" xfId="0" applyAlignment="1">
      <alignment horizontal="right"/>
    </xf>
    <xf numFmtId="0" fontId="0" fillId="2" borderId="0" xfId="0" applyFill="1"/>
    <xf numFmtId="0" fontId="0" fillId="0" borderId="0" xfId="0" applyFont="1" applyFill="1" applyBorder="1"/>
    <xf numFmtId="0" fontId="0" fillId="0" borderId="0" xfId="0" applyFont="1" applyFill="1" applyBorder="1" applyAlignment="1">
      <alignment wrapText="1"/>
    </xf>
    <xf numFmtId="0" fontId="0" fillId="0" borderId="0" xfId="0" applyNumberFormat="1" applyFont="1" applyFill="1" applyBorder="1"/>
    <xf numFmtId="0" fontId="1" fillId="0" borderId="0" xfId="1"/>
    <xf numFmtId="0" fontId="1" fillId="0" borderId="0" xfId="1"/>
    <xf numFmtId="0" fontId="0" fillId="0" borderId="0" xfId="0" applyNumberFormat="1" applyFont="1" applyFill="1" applyBorder="1" applyAlignment="1">
      <alignment horizontal="center"/>
    </xf>
    <xf numFmtId="0" fontId="0" fillId="0" borderId="0" xfId="0" applyAlignment="1"/>
    <xf numFmtId="0" fontId="1" fillId="0" borderId="0" xfId="1"/>
    <xf numFmtId="0" fontId="2" fillId="0" borderId="0" xfId="0" applyFont="1" applyAlignment="1">
      <alignment wrapText="1"/>
    </xf>
    <xf numFmtId="0" fontId="2" fillId="0" borderId="0" xfId="0" applyFont="1" applyAlignment="1"/>
    <xf numFmtId="0" fontId="5" fillId="0" borderId="0" xfId="3">
      <alignment vertical="center"/>
    </xf>
    <xf numFmtId="0" fontId="0" fillId="3" borderId="0" xfId="0" applyFill="1"/>
    <xf numFmtId="0" fontId="6" fillId="0" borderId="0" xfId="5">
      <alignment wrapText="1"/>
    </xf>
    <xf numFmtId="0" fontId="6" fillId="0" borderId="0" xfId="5" applyFont="1">
      <alignment wrapText="1"/>
    </xf>
    <xf numFmtId="0" fontId="4" fillId="0" borderId="0" xfId="4"/>
    <xf numFmtId="0" fontId="0" fillId="0" borderId="0" xfId="0" applyNumberFormat="1" applyFont="1" applyFill="1" applyAlignment="1">
      <alignment horizontal="center"/>
    </xf>
    <xf numFmtId="14" fontId="7" fillId="0" borderId="0" xfId="6" applyFill="1" applyBorder="1">
      <alignment horizontal="center"/>
    </xf>
    <xf numFmtId="0" fontId="4" fillId="0" borderId="0" xfId="4" applyFill="1"/>
    <xf numFmtId="14" fontId="7" fillId="0" borderId="0" xfId="6">
      <alignment horizontal="center"/>
    </xf>
    <xf numFmtId="166" fontId="0" fillId="0" borderId="0" xfId="7" applyFont="1">
      <alignment horizontal="center"/>
    </xf>
    <xf numFmtId="0" fontId="0" fillId="4" borderId="0" xfId="0" applyFill="1"/>
    <xf numFmtId="0" fontId="18" fillId="0" borderId="0" xfId="0" applyFont="1" applyFill="1" applyBorder="1"/>
    <xf numFmtId="0" fontId="18" fillId="0" borderId="0" xfId="0" applyFont="1" applyFill="1" applyBorder="1" applyAlignment="1">
      <alignment wrapText="1"/>
    </xf>
    <xf numFmtId="0" fontId="18" fillId="0" borderId="0" xfId="0" applyFont="1"/>
    <xf numFmtId="0" fontId="3" fillId="0" borderId="0" xfId="2">
      <alignment horizontal="right" vertical="center" indent="1"/>
    </xf>
  </cellXfs>
  <cellStyles count="48">
    <cellStyle name="20% - Accent1" xfId="25" builtinId="30" customBuiltin="1"/>
    <cellStyle name="20% - Accent2" xfId="29" builtinId="34" customBuiltin="1"/>
    <cellStyle name="20% - Accent3" xfId="33" builtinId="38" customBuiltin="1"/>
    <cellStyle name="20% - Accent4" xfId="37" builtinId="42" customBuiltin="1"/>
    <cellStyle name="20% - Accent5" xfId="41" builtinId="46" customBuiltin="1"/>
    <cellStyle name="20% - Accent6" xfId="45" builtinId="50" customBuiltin="1"/>
    <cellStyle name="40% - Accent1" xfId="26" builtinId="31" customBuiltin="1"/>
    <cellStyle name="40% - Accent2" xfId="30" builtinId="35" customBuiltin="1"/>
    <cellStyle name="40% - Accent3" xfId="34" builtinId="39" customBuiltin="1"/>
    <cellStyle name="40% - Accent4" xfId="38" builtinId="43" customBuiltin="1"/>
    <cellStyle name="40% - Accent5" xfId="42" builtinId="47" customBuiltin="1"/>
    <cellStyle name="40% - Accent6" xfId="46" builtinId="51" customBuiltin="1"/>
    <cellStyle name="60% - Accent1" xfId="27" builtinId="32" customBuiltin="1"/>
    <cellStyle name="60% - Accent2" xfId="31" builtinId="36" customBuiltin="1"/>
    <cellStyle name="60% - Accent3" xfId="35" builtinId="40" customBuiltin="1"/>
    <cellStyle name="60% - Accent4" xfId="39" builtinId="44" customBuiltin="1"/>
    <cellStyle name="60% - Accent5" xfId="43" builtinId="48" customBuiltin="1"/>
    <cellStyle name="60% - Accent6" xfId="47" builtinId="52" customBuiltin="1"/>
    <cellStyle name="Accent1" xfId="24" builtinId="29" customBuiltin="1"/>
    <cellStyle name="Accent2" xfId="28" builtinId="33" customBuiltin="1"/>
    <cellStyle name="Accent3" xfId="32" builtinId="37" customBuiltin="1"/>
    <cellStyle name="Accent4" xfId="36" builtinId="41" customBuiltin="1"/>
    <cellStyle name="Accent5" xfId="40" builtinId="45" customBuiltin="1"/>
    <cellStyle name="Accent6" xfId="44" builtinId="49" customBuiltin="1"/>
    <cellStyle name="Bad" xfId="14" builtinId="27" customBuiltin="1"/>
    <cellStyle name="Calculation" xfId="18" builtinId="22" customBuiltin="1"/>
    <cellStyle name="Check Cell" xfId="20" builtinId="23" customBuiltin="1"/>
    <cellStyle name="Comma" xfId="8" builtinId="3" customBuiltin="1"/>
    <cellStyle name="Comma [0]" xfId="7" builtinId="6" customBuiltin="1"/>
    <cellStyle name="Currency" xfId="9" builtinId="4" customBuiltin="1"/>
    <cellStyle name="Currency [0]" xfId="10" builtinId="7" customBuiltin="1"/>
    <cellStyle name="Date" xfId="6" xr:uid="{6EB70F65-3733-4804-9FF5-428A9E5C4ABE}"/>
    <cellStyle name="Explanatory Text" xfId="5" builtinId="53" customBuiltin="1"/>
    <cellStyle name="Good" xfId="13" builtinId="26" customBuiltin="1"/>
    <cellStyle name="Heading 1" xfId="1" builtinId="16" customBuiltin="1"/>
    <cellStyle name="Heading 2" xfId="2" builtinId="17" customBuiltin="1"/>
    <cellStyle name="Heading 3" xfId="4" builtinId="18" customBuiltin="1"/>
    <cellStyle name="Heading 4" xfId="12" builtinId="19" customBuiltin="1"/>
    <cellStyle name="Input" xfId="16" builtinId="20" customBuiltin="1"/>
    <cellStyle name="Linked Cell" xfId="19" builtinId="24" customBuiltin="1"/>
    <cellStyle name="Neutral" xfId="15" builtinId="28" customBuiltin="1"/>
    <cellStyle name="Normal" xfId="0" builtinId="0" customBuiltin="1"/>
    <cellStyle name="Note" xfId="22" builtinId="10" customBuiltin="1"/>
    <cellStyle name="Output" xfId="17" builtinId="21" customBuiltin="1"/>
    <cellStyle name="Per cent" xfId="11" builtinId="5" customBuiltin="1"/>
    <cellStyle name="Title" xfId="3" builtinId="15" customBuiltin="1"/>
    <cellStyle name="Total" xfId="23" builtinId="25" customBuiltin="1"/>
    <cellStyle name="Warning Text" xfId="21" builtinId="11" customBuiltin="1"/>
  </cellStyles>
  <dxfs count="21">
    <dxf>
      <numFmt numFmtId="167" formatCode="m/d/yyyy"/>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numFmt numFmtId="0" formatCode="General"/>
      <fill>
        <patternFill patternType="none">
          <fgColor indexed="64"/>
          <bgColor indexed="65"/>
        </patternFill>
      </fill>
    </dxf>
    <dxf>
      <fill>
        <patternFill patternType="none">
          <fgColor indexed="64"/>
          <bgColor indexed="65"/>
        </patternFill>
      </fill>
    </dxf>
    <dxf>
      <numFmt numFmtId="0" formatCode="General"/>
      <fill>
        <patternFill patternType="none">
          <fgColor indexed="64"/>
          <bgColor indexed="65"/>
        </patternFill>
      </fill>
      <alignment horizontal="general" vertical="bottom" textRotation="0" wrapText="1" indent="0" justifyLastLine="0" shrinkToFit="0" readingOrder="0"/>
    </dxf>
    <dxf>
      <numFmt numFmtId="0" formatCode="General"/>
    </dxf>
    <dxf>
      <numFmt numFmtId="167" formatCode="m/d/yyyy"/>
    </dxf>
    <dxf>
      <numFmt numFmtId="0" formatCode="General"/>
    </dxf>
    <dxf>
      <numFmt numFmtId="0" formatCode="General"/>
    </dxf>
    <dxf>
      <numFmt numFmtId="0" formatCode="General"/>
      <alignment horizontal="general" vertical="bottom" textRotation="0" wrapText="1" indent="0" justifyLastLine="0" shrinkToFit="0" readingOrder="0"/>
    </dxf>
    <dxf>
      <fill>
        <patternFill>
          <bgColor theme="7" tint="0.79998168889431442"/>
        </patternFill>
      </fill>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0" formatCode="General"/>
      <fill>
        <patternFill patternType="none">
          <fgColor indexed="64"/>
          <bgColor indexed="65"/>
        </patternFill>
      </fill>
      <alignment horizontal="center" vertical="bottom" textRotation="0" wrapText="0" indent="0" justifyLastLine="0" shrinkToFit="0" readingOrder="0"/>
    </dxf>
    <dxf>
      <fill>
        <patternFill patternType="solid">
          <fgColor theme="5" tint="0.79998168889431442"/>
          <bgColor theme="5" tint="0.79998168889431442"/>
        </patternFill>
      </fill>
    </dxf>
    <dxf>
      <font>
        <color theme="5" tint="-0.499984740745262"/>
      </font>
      <fill>
        <patternFill patternType="solid">
          <fgColor theme="5" tint="0.79995117038483843"/>
          <bgColor theme="0" tint="-4.9989318521683403E-2"/>
        </patternFill>
      </fill>
    </dxf>
    <dxf>
      <fill>
        <patternFill>
          <bgColor theme="0" tint="-4.9989318521683403E-2"/>
        </patternFill>
      </fill>
    </dxf>
    <dxf>
      <font>
        <b/>
        <color theme="5" tint="-0.249977111117893"/>
      </font>
      <border>
        <bottom style="thin">
          <color theme="5" tint="-0.24994659260841701"/>
        </bottom>
      </border>
    </dxf>
    <dxf>
      <font>
        <color theme="5" tint="-0.499984740745262"/>
      </font>
      <border>
        <top style="thin">
          <color theme="5" tint="-0.24994659260841701"/>
        </top>
        <bottom style="thin">
          <color theme="5" tint="-0.24994659260841701"/>
        </bottom>
      </border>
    </dxf>
  </dxfs>
  <tableStyles count="1" defaultTableStyle="Date Tracking Gantt Chart" defaultPivotStyle="PivotStyleLight16">
    <tableStyle name="Date Tracking Gantt Chart" pivot="0" count="5" xr9:uid="{FE5A7A51-290B-4843-B986-5E08FCB37B0E}">
      <tableStyleElement type="wholeTable" dxfId="20"/>
      <tableStyleElement type="headerRow" dxfId="19"/>
      <tableStyleElement type="firstColumn" dxfId="18"/>
      <tableStyleElement type="firstRowStripe" dxfId="17"/>
      <tableStyleElement type="firstColumnStripe" dxfId="16"/>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Third</a:t>
            </a:r>
            <a:r>
              <a:rPr lang="en-GB" baseline="0"/>
              <a:t> Year Time Management</a:t>
            </a:r>
            <a:endParaRPr lang="en-GB"/>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tint val="65000"/>
                      <a:satMod val="103000"/>
                      <a:lumMod val="102000"/>
                      <a:tint val="94000"/>
                    </a:schemeClr>
                  </a:gs>
                  <a:gs pos="50000">
                    <a:schemeClr val="accent1">
                      <a:tint val="65000"/>
                      <a:satMod val="110000"/>
                      <a:lumMod val="100000"/>
                      <a:shade val="100000"/>
                    </a:schemeClr>
                  </a:gs>
                  <a:gs pos="100000">
                    <a:schemeClr val="accent1">
                      <a:tint val="65000"/>
                      <a:lumMod val="99000"/>
                      <a:satMod val="120000"/>
                      <a:shade val="78000"/>
                    </a:schemeClr>
                  </a:gs>
                </a:gsLst>
                <a:lin ang="5400000" scaled="0"/>
              </a:gradFill>
              <a:ln w="9525" cap="rnd">
                <a:solidFill>
                  <a:schemeClr val="accent1">
                    <a:tint val="65000"/>
                  </a:schemeClr>
                </a:solidFill>
                <a:round/>
              </a:ln>
              <a:effectLst>
                <a:outerShdw blurRad="57150" dist="19050" dir="5400000" algn="ctr" rotWithShape="0">
                  <a:srgbClr val="000000">
                    <a:alpha val="63000"/>
                  </a:srgbClr>
                </a:outerShdw>
              </a:effectLst>
            </c:spPr>
          </c:marker>
          <c:dLbls>
            <c:dLbl>
              <c:idx val="0"/>
              <c:tx>
                <c:rich>
                  <a:bodyPr/>
                  <a:lstStyle/>
                  <a:p>
                    <a:fld id="{9960C10E-9D04-8245-852F-1760770D9499}"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0-CCF3-4D6B-A363-E3E4CAC6EE6E}"/>
                </c:ext>
              </c:extLst>
            </c:dLbl>
            <c:dLbl>
              <c:idx val="1"/>
              <c:tx>
                <c:rich>
                  <a:bodyPr/>
                  <a:lstStyle/>
                  <a:p>
                    <a:fld id="{C8FFC803-C643-EF40-8E7F-C9279F39A571}"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1-CCF3-4D6B-A363-E3E4CAC6EE6E}"/>
                </c:ext>
              </c:extLst>
            </c:dLbl>
            <c:dLbl>
              <c:idx val="2"/>
              <c:tx>
                <c:rich>
                  <a:bodyPr/>
                  <a:lstStyle/>
                  <a:p>
                    <a:fld id="{47CDF717-62F9-E843-880E-A73EEDEA9759}"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2-CCF3-4D6B-A363-E3E4CAC6EE6E}"/>
                </c:ext>
              </c:extLst>
            </c:dLbl>
            <c:dLbl>
              <c:idx val="3"/>
              <c:tx>
                <c:rich>
                  <a:bodyPr/>
                  <a:lstStyle/>
                  <a:p>
                    <a:fld id="{AB36BD85-DDD1-1243-A2F9-63AC53D571D0}"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3-CCF3-4D6B-A363-E3E4CAC6EE6E}"/>
                </c:ext>
              </c:extLst>
            </c:dLbl>
            <c:dLbl>
              <c:idx val="4"/>
              <c:tx>
                <c:rich>
                  <a:bodyPr/>
                  <a:lstStyle/>
                  <a:p>
                    <a:fld id="{051F6F1F-C2BC-2643-8EF0-DEA5265D71B2}"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4-CCF3-4D6B-A363-E3E4CAC6EE6E}"/>
                </c:ext>
              </c:extLst>
            </c:dLbl>
            <c:dLbl>
              <c:idx val="5"/>
              <c:tx>
                <c:rich>
                  <a:bodyPr/>
                  <a:lstStyle/>
                  <a:p>
                    <a:fld id="{E817AB54-1402-8847-B016-E4E629CD94CF}"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CCF3-4D6B-A363-E3E4CAC6EE6E}"/>
                </c:ext>
              </c:extLst>
            </c:dLbl>
            <c:dLbl>
              <c:idx val="6"/>
              <c:tx>
                <c:rich>
                  <a:bodyPr/>
                  <a:lstStyle/>
                  <a:p>
                    <a:fld id="{3DF8092C-1751-7E41-BD39-9CE454FC9298}" type="CELLRANGE">
                      <a:rPr lang="en-GB"/>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xForSave val="1"/>
                  <c15:showDataLabelsRange val="1"/>
                </c:ext>
                <c:ext xmlns:c16="http://schemas.microsoft.com/office/drawing/2014/chart" uri="{C3380CC4-5D6E-409C-BE32-E72D297353CC}">
                  <c16:uniqueId val="{00000006-CCF3-4D6B-A363-E3E4CAC6EE6E}"/>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1">
                        <a:lumMod val="60000"/>
                        <a:lumOff val="40000"/>
                      </a:schemeClr>
                    </a:solidFill>
                    <a:latin typeface="+mn-lt"/>
                    <a:ea typeface="+mn-ea"/>
                    <a:cs typeface="+mn-cs"/>
                  </a:defRPr>
                </a:pPr>
                <a:endParaRPr lang="en-US"/>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errBars>
            <c:errDir val="x"/>
            <c:errBarType val="plus"/>
            <c:errValType val="cust"/>
            <c:noEndCap val="1"/>
            <c:plus>
              <c:numRef>
                <c:f>'Dynamic Chart Data Hidden'!$D$15:$D$21</c:f>
                <c:numCache>
                  <c:formatCode>General</c:formatCode>
                  <c:ptCount val="7"/>
                  <c:pt idx="0">
                    <c:v>16</c:v>
                  </c:pt>
                  <c:pt idx="1">
                    <c:v>1</c:v>
                  </c:pt>
                  <c:pt idx="2">
                    <c:v>1</c:v>
                  </c:pt>
                  <c:pt idx="3">
                    <c:v>1</c:v>
                  </c:pt>
                  <c:pt idx="4">
                    <c:v>1</c:v>
                  </c:pt>
                  <c:pt idx="5">
                    <c:v>0</c:v>
                  </c:pt>
                  <c:pt idx="6">
                    <c:v>1</c:v>
                  </c:pt>
                </c:numCache>
              </c:numRef>
            </c:plus>
            <c:minus>
              <c:numLit>
                <c:formatCode>General</c:formatCode>
                <c:ptCount val="1"/>
                <c:pt idx="0">
                  <c:v>1</c:v>
                </c:pt>
              </c:numLit>
            </c:minus>
            <c:spPr>
              <a:noFill/>
              <a:ln w="9525" cap="flat" cmpd="sng" algn="ctr">
                <a:solidFill>
                  <a:schemeClr val="lt1">
                    <a:lumMod val="95000"/>
                  </a:schemeClr>
                </a:solidFill>
                <a:round/>
              </a:ln>
              <a:effectLst/>
            </c:spPr>
          </c:errBars>
          <c:xVal>
            <c:numRef>
              <c:f>'Dynamic Chart Data Hidden'!$C$15:$C$21</c:f>
              <c:numCache>
                <c:formatCode>m/d/yy</c:formatCode>
                <c:ptCount val="7"/>
                <c:pt idx="0">
                  <c:v>43759</c:v>
                </c:pt>
                <c:pt idx="1">
                  <c:v>43762</c:v>
                </c:pt>
                <c:pt idx="2">
                  <c:v>43766</c:v>
                </c:pt>
                <c:pt idx="3">
                  <c:v>43770</c:v>
                </c:pt>
                <c:pt idx="4">
                  <c:v>43776</c:v>
                </c:pt>
                <c:pt idx="5">
                  <c:v>43759</c:v>
                </c:pt>
                <c:pt idx="6">
                  <c:v>43780</c:v>
                </c:pt>
              </c:numCache>
            </c:numRef>
          </c:xVal>
          <c:yVal>
            <c:numRef>
              <c:f>'Dynamic Chart Data Hidden'!$E$15:$E$21</c:f>
              <c:numCache>
                <c:formatCode>General</c:formatCode>
                <c:ptCount val="7"/>
                <c:pt idx="0">
                  <c:v>8</c:v>
                </c:pt>
                <c:pt idx="1">
                  <c:v>7</c:v>
                </c:pt>
                <c:pt idx="2">
                  <c:v>6</c:v>
                </c:pt>
                <c:pt idx="3">
                  <c:v>5</c:v>
                </c:pt>
                <c:pt idx="4">
                  <c:v>4</c:v>
                </c:pt>
                <c:pt idx="5">
                  <c:v>0</c:v>
                </c:pt>
                <c:pt idx="6">
                  <c:v>2</c:v>
                </c:pt>
              </c:numCache>
            </c:numRef>
          </c:yVal>
          <c:smooth val="0"/>
          <c:extLst>
            <c:ext xmlns:c15="http://schemas.microsoft.com/office/drawing/2012/chart" uri="{02D57815-91ED-43cb-92C2-25804820EDAC}">
              <c15:datalabelsRange>
                <c15:f>'Dynamic Chart Data Hidden'!$B$15:$B$21</c15:f>
                <c15:dlblRangeCache>
                  <c:ptCount val="7"/>
                  <c:pt idx="0">
                    <c:v>Block 2 Nero</c:v>
                  </c:pt>
                  <c:pt idx="1">
                    <c:v>Quiz 1</c:v>
                  </c:pt>
                  <c:pt idx="2">
                    <c:v>Oral Exam</c:v>
                  </c:pt>
                  <c:pt idx="3">
                    <c:v>Quiz 2</c:v>
                  </c:pt>
                  <c:pt idx="4">
                    <c:v>Group Presentation</c:v>
                  </c:pt>
                  <c:pt idx="6">
                    <c:v>Quiz 4</c:v>
                  </c:pt>
                </c15:dlblRangeCache>
              </c15:datalabelsRange>
            </c:ext>
            <c:ext xmlns:c16="http://schemas.microsoft.com/office/drawing/2014/chart" uri="{C3380CC4-5D6E-409C-BE32-E72D297353CC}">
              <c16:uniqueId val="{0000000A-CCF3-4D6B-A363-E3E4CAC6EE6E}"/>
            </c:ext>
          </c:extLst>
        </c:ser>
        <c:ser>
          <c:idx val="1"/>
          <c:order val="1"/>
          <c:tx>
            <c:strRef>
              <c:f>'Dynamic Chart Data Hidden'!$B$2</c:f>
              <c:strCache>
                <c:ptCount val="1"/>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dLbls>
            <c:dLbl>
              <c:idx val="0"/>
              <c:tx>
                <c:rich>
                  <a:bodyPr/>
                  <a:lstStyle/>
                  <a:p>
                    <a:fld id="{49B1594B-7AF3-1544-A52A-4DD832CFB77C}"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4-CCF3-4D6B-A363-E3E4CAC6EE6E}"/>
                </c:ext>
              </c:extLst>
            </c:dLbl>
            <c:dLbl>
              <c:idx val="1"/>
              <c:tx>
                <c:rich>
                  <a:bodyPr/>
                  <a:lstStyle/>
                  <a:p>
                    <a:endParaRPr lang="en-US"/>
                  </a:p>
                </c:rich>
              </c:tx>
              <c:dLblPos val="t"/>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CCF3-4D6B-A363-E3E4CAC6EE6E}"/>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errBars>
            <c:errDir val="y"/>
            <c:errBarType val="minus"/>
            <c:errValType val="percentage"/>
            <c:noEndCap val="0"/>
            <c:val val="100"/>
            <c:spPr>
              <a:noFill/>
              <a:ln w="9525" cap="flat" cmpd="sng" algn="ctr">
                <a:solidFill>
                  <a:schemeClr val="lt1">
                    <a:lumMod val="95000"/>
                  </a:schemeClr>
                </a:solidFill>
                <a:round/>
              </a:ln>
              <a:effectLst/>
            </c:spPr>
          </c:errBars>
          <c:xVal>
            <c:numRef>
              <c:f>'Dynamic Chart Data Hidden'!$B$4:$B$5</c:f>
              <c:numCache>
                <c:formatCode>m/d/yy</c:formatCode>
                <c:ptCount val="2"/>
                <c:pt idx="0">
                  <c:v>43759</c:v>
                </c:pt>
                <c:pt idx="1">
                  <c:v>43759</c:v>
                </c:pt>
              </c:numCache>
            </c:numRef>
          </c:xVal>
          <c:yVal>
            <c:numRef>
              <c:f>'Dynamic Chart Data Hidden'!$C$4:$C$5</c:f>
              <c:numCache>
                <c:formatCode>General</c:formatCode>
                <c:ptCount val="2"/>
                <c:pt idx="0">
                  <c:v>0</c:v>
                </c:pt>
                <c:pt idx="1">
                  <c:v>0</c:v>
                </c:pt>
              </c:numCache>
            </c:numRef>
          </c:yVal>
          <c:smooth val="0"/>
          <c:extLst>
            <c:ext xmlns:c15="http://schemas.microsoft.com/office/drawing/2012/chart" uri="{02D57815-91ED-43cb-92C2-25804820EDAC}">
              <c15:datalabelsRange>
                <c15:f>'Dynamic Chart Data Hidden'!$B$2</c15:f>
                <c15:dlblRangeCache>
                  <c:ptCount val="1"/>
                </c15:dlblRangeCache>
              </c15:datalabelsRange>
            </c:ext>
            <c:ext xmlns:c16="http://schemas.microsoft.com/office/drawing/2014/chart" uri="{C3380CC4-5D6E-409C-BE32-E72D297353CC}">
              <c16:uniqueId val="{00000011-CCF3-4D6B-A363-E3E4CAC6EE6E}"/>
            </c:ext>
          </c:extLst>
        </c:ser>
        <c:ser>
          <c:idx val="2"/>
          <c:order val="2"/>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1">
                      <a:shade val="65000"/>
                      <a:satMod val="103000"/>
                      <a:lumMod val="102000"/>
                      <a:tint val="94000"/>
                    </a:schemeClr>
                  </a:gs>
                  <a:gs pos="50000">
                    <a:schemeClr val="accent1">
                      <a:shade val="65000"/>
                      <a:satMod val="110000"/>
                      <a:lumMod val="100000"/>
                      <a:shade val="100000"/>
                    </a:schemeClr>
                  </a:gs>
                  <a:gs pos="100000">
                    <a:schemeClr val="accent1">
                      <a:shade val="65000"/>
                      <a:lumMod val="99000"/>
                      <a:satMod val="120000"/>
                      <a:shade val="78000"/>
                    </a:schemeClr>
                  </a:gs>
                </a:gsLst>
                <a:lin ang="5400000" scaled="0"/>
              </a:gradFill>
              <a:ln w="9525" cap="rnd">
                <a:solidFill>
                  <a:schemeClr val="accent1">
                    <a:shade val="65000"/>
                  </a:schemeClr>
                </a:solidFill>
                <a:round/>
              </a:ln>
              <a:effectLst>
                <a:outerShdw blurRad="57150" dist="19050" dir="5400000" algn="ctr" rotWithShape="0">
                  <a:srgbClr val="000000">
                    <a:alpha val="63000"/>
                  </a:srgbClr>
                </a:outerShdw>
              </a:effectLst>
            </c:spPr>
          </c:marker>
          <c:dLbls>
            <c:dLbl>
              <c:idx val="0"/>
              <c:tx>
                <c:rich>
                  <a:bodyPr/>
                  <a:lstStyle/>
                  <a:p>
                    <a:fld id="{64781CBF-98B2-7D46-A971-9C9FFFDA676E}"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8-CCF3-4D6B-A363-E3E4CAC6EE6E}"/>
                </c:ext>
              </c:extLst>
            </c:dLbl>
            <c:dLbl>
              <c:idx val="1"/>
              <c:tx>
                <c:rich>
                  <a:bodyPr/>
                  <a:lstStyle/>
                  <a:p>
                    <a:fld id="{0CEC09C9-EF21-7649-B305-8C0C0B403B2D}"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9-CCF3-4D6B-A363-E3E4CAC6EE6E}"/>
                </c:ext>
              </c:extLst>
            </c:dLbl>
            <c:dLbl>
              <c:idx val="2"/>
              <c:tx>
                <c:rich>
                  <a:bodyPr/>
                  <a:lstStyle/>
                  <a:p>
                    <a:fld id="{DB7B6583-57FE-064D-8636-D8AE1434DD25}"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CCF3-4D6B-A363-E3E4CAC6EE6E}"/>
                </c:ext>
              </c:extLst>
            </c:dLbl>
            <c:dLbl>
              <c:idx val="3"/>
              <c:tx>
                <c:rich>
                  <a:bodyPr/>
                  <a:lstStyle/>
                  <a:p>
                    <a:fld id="{5FAA034C-B57E-6F44-9F67-ED56C402D878}"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CCF3-4D6B-A363-E3E4CAC6EE6E}"/>
                </c:ext>
              </c:extLst>
            </c:dLbl>
            <c:dLbl>
              <c:idx val="4"/>
              <c:tx>
                <c:rich>
                  <a:bodyPr/>
                  <a:lstStyle/>
                  <a:p>
                    <a:fld id="{96E6C5CF-A8E5-984D-9218-34D471B305F0}"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CCF3-4D6B-A363-E3E4CAC6EE6E}"/>
                </c:ext>
              </c:extLst>
            </c:dLbl>
            <c:dLbl>
              <c:idx val="5"/>
              <c:tx>
                <c:rich>
                  <a:bodyPr/>
                  <a:lstStyle/>
                  <a:p>
                    <a:fld id="{FFC9C1B5-3F16-D146-8E57-AEAD5B87FF63}"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CCF3-4D6B-A363-E3E4CAC6EE6E}"/>
                </c:ext>
              </c:extLst>
            </c:dLbl>
            <c:dLbl>
              <c:idx val="6"/>
              <c:tx>
                <c:rich>
                  <a:bodyPr/>
                  <a:lstStyle/>
                  <a:p>
                    <a:fld id="{1FC96BC3-CA25-CB43-B4B1-F3F8EE2769AC}"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CCF3-4D6B-A363-E3E4CAC6EE6E}"/>
                </c:ext>
              </c:extLst>
            </c:dLbl>
            <c:dLbl>
              <c:idx val="7"/>
              <c:tx>
                <c:rich>
                  <a:bodyPr/>
                  <a:lstStyle/>
                  <a:p>
                    <a:fld id="{5FF45C67-6894-7F47-866A-F54D7B58A62C}"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CCF3-4D6B-A363-E3E4CAC6EE6E}"/>
                </c:ext>
              </c:extLst>
            </c:dLbl>
            <c:dLbl>
              <c:idx val="8"/>
              <c:tx>
                <c:rich>
                  <a:bodyPr/>
                  <a:lstStyle/>
                  <a:p>
                    <a:fld id="{E19AE7A1-79A9-2641-9E70-A1A39481C051}"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1-A516-4FC6-AE94-903701FF51CF}"/>
                </c:ext>
              </c:extLst>
            </c:dLbl>
            <c:dLbl>
              <c:idx val="9"/>
              <c:tx>
                <c:rich>
                  <a:bodyPr/>
                  <a:lstStyle/>
                  <a:p>
                    <a:fld id="{BCC01A37-3A63-A54A-A65D-AE2C602A3F53}"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2-A516-4FC6-AE94-903701FF51CF}"/>
                </c:ext>
              </c:extLst>
            </c:dLbl>
            <c:dLbl>
              <c:idx val="10"/>
              <c:tx>
                <c:rich>
                  <a:bodyPr/>
                  <a:lstStyle/>
                  <a:p>
                    <a:fld id="{C599A9E5-B28C-2549-93D7-FD45D01E8648}"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3-A516-4FC6-AE94-903701FF51CF}"/>
                </c:ext>
              </c:extLst>
            </c:dLbl>
            <c:dLbl>
              <c:idx val="11"/>
              <c:tx>
                <c:rich>
                  <a:bodyPr/>
                  <a:lstStyle/>
                  <a:p>
                    <a:fld id="{E68B3CA9-8771-7544-B5ED-E7CC8300CCEF}"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4-A516-4FC6-AE94-903701FF51CF}"/>
                </c:ext>
              </c:extLst>
            </c:dLbl>
            <c:dLbl>
              <c:idx val="12"/>
              <c:tx>
                <c:rich>
                  <a:bodyPr/>
                  <a:lstStyle/>
                  <a:p>
                    <a:fld id="{5F4F6397-48B9-5746-B9E2-4107BCC80662}"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5-A516-4FC6-AE94-903701FF51CF}"/>
                </c:ext>
              </c:extLst>
            </c:dLbl>
            <c:dLbl>
              <c:idx val="13"/>
              <c:tx>
                <c:rich>
                  <a:bodyPr/>
                  <a:lstStyle/>
                  <a:p>
                    <a:fld id="{0D004050-428A-034A-AECD-C68BF14436F0}"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6-A516-4FC6-AE94-903701FF51CF}"/>
                </c:ext>
              </c:extLst>
            </c:dLbl>
            <c:dLbl>
              <c:idx val="14"/>
              <c:tx>
                <c:rich>
                  <a:bodyPr/>
                  <a:lstStyle/>
                  <a:p>
                    <a:fld id="{28AD7ADD-88BC-E842-8A69-29C8F8EC0079}" type="CELLRANGE">
                      <a:rPr lang="en-US"/>
                      <a:pPr/>
                      <a:t>[CELLRANGE]</a:t>
                    </a:fld>
                    <a:endParaRPr lang="en-GB"/>
                  </a:p>
                </c:rich>
              </c:tx>
              <c:dLblPos val="t"/>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07-A516-4FC6-AE94-903701FF51CF}"/>
                </c:ext>
              </c:extLst>
            </c:dLbl>
            <c:dLbl>
              <c:idx val="15"/>
              <c:tx>
                <c:rich>
                  <a:bodyPr/>
                  <a:lstStyle/>
                  <a:p>
                    <a:endParaRPr lang="en-US"/>
                  </a:p>
                </c:rich>
              </c:tx>
              <c:dLblPos val="t"/>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A516-4FC6-AE94-903701FF51CF}"/>
                </c:ext>
              </c:extLst>
            </c:dLbl>
            <c:spPr>
              <a:noFill/>
              <a:ln>
                <a:noFill/>
              </a:ln>
              <a:effectLst/>
            </c:spPr>
            <c:txPr>
              <a:bodyPr rot="0" spcFirstLastPara="1" vertOverflow="ellipsis" vert="horz" wrap="square" lIns="38100" tIns="19050" rIns="38100" bIns="19050" anchor="ctr" anchorCtr="1">
                <a:spAutoFit/>
              </a:bodyPr>
              <a:lstStyle/>
              <a:p>
                <a:pPr>
                  <a:defRPr sz="2000" b="0" i="0" u="none" strike="noStrike" kern="1200" baseline="0">
                    <a:solidFill>
                      <a:schemeClr val="accent6">
                        <a:lumMod val="60000"/>
                        <a:lumOff val="40000"/>
                      </a:schemeClr>
                    </a:solidFill>
                    <a:latin typeface="+mn-lt"/>
                    <a:ea typeface="+mn-ea"/>
                    <a:cs typeface="+mn-cs"/>
                  </a:defRPr>
                </a:pPr>
                <a:endParaRPr lang="en-US"/>
              </a:p>
            </c:txPr>
            <c:dLblPos val="t"/>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xVal>
            <c:numRef>
              <c:f>'Dynamic Chart Data Hidden'!$H$18:$H$32</c:f>
              <c:numCache>
                <c:formatCode>m/d/yy</c:formatCode>
                <c:ptCount val="15"/>
                <c:pt idx="0">
                  <c:v>43749</c:v>
                </c:pt>
                <c:pt idx="1">
                  <c:v>43774</c:v>
                </c:pt>
                <c:pt idx="2">
                  <c:v>43774</c:v>
                </c:pt>
                <c:pt idx="3">
                  <c:v>43774</c:v>
                </c:pt>
                <c:pt idx="4">
                  <c:v>43774</c:v>
                </c:pt>
                <c:pt idx="5">
                  <c:v>43774</c:v>
                </c:pt>
                <c:pt idx="6">
                  <c:v>43774</c:v>
                </c:pt>
                <c:pt idx="7">
                  <c:v>43774</c:v>
                </c:pt>
                <c:pt idx="8">
                  <c:v>43774</c:v>
                </c:pt>
                <c:pt idx="9">
                  <c:v>43774</c:v>
                </c:pt>
                <c:pt idx="10">
                  <c:v>43774</c:v>
                </c:pt>
                <c:pt idx="11">
                  <c:v>43774</c:v>
                </c:pt>
                <c:pt idx="12">
                  <c:v>43774</c:v>
                </c:pt>
                <c:pt idx="13">
                  <c:v>43774</c:v>
                </c:pt>
                <c:pt idx="14">
                  <c:v>43774</c:v>
                </c:pt>
              </c:numCache>
            </c:numRef>
          </c:xVal>
          <c:yVal>
            <c:numRef>
              <c:f>'Dynamic Chart Data Hidden'!$I$18:$I$33</c:f>
              <c:numCache>
                <c:formatCode>General</c:formatCode>
                <c:ptCount val="16"/>
                <c:pt idx="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numCache>
            </c:numRef>
          </c:yVal>
          <c:smooth val="0"/>
          <c:extLst>
            <c:ext xmlns:c15="http://schemas.microsoft.com/office/drawing/2012/chart" uri="{02D57815-91ED-43cb-92C2-25804820EDAC}">
              <c15:datalabelsRange>
                <c15:f>'Dynamic Chart Data Hidden'!$G$18:$G$33</c15:f>
                <c15:dlblRangeCache>
                  <c:ptCount val="16"/>
                  <c:pt idx="0">
                    <c:v>Dissertation Plan</c:v>
                  </c:pt>
                </c15:dlblRangeCache>
              </c15:datalabelsRange>
            </c:ext>
            <c:ext xmlns:c16="http://schemas.microsoft.com/office/drawing/2014/chart" uri="{C3380CC4-5D6E-409C-BE32-E72D297353CC}">
              <c16:uniqueId val="{00000017-CCF3-4D6B-A363-E3E4CAC6EE6E}"/>
            </c:ext>
          </c:extLst>
        </c:ser>
        <c:dLbls>
          <c:dLblPos val="t"/>
          <c:showLegendKey val="0"/>
          <c:showVal val="1"/>
          <c:showCatName val="0"/>
          <c:showSerName val="0"/>
          <c:showPercent val="0"/>
          <c:showBubbleSize val="0"/>
        </c:dLbls>
        <c:axId val="604342632"/>
        <c:axId val="604342960"/>
      </c:scatterChart>
      <c:valAx>
        <c:axId val="604342632"/>
        <c:scaling>
          <c:orientation val="minMax"/>
        </c:scaling>
        <c:delete val="0"/>
        <c:axPos val="b"/>
        <c:majorGridlines>
          <c:spPr>
            <a:ln w="9525" cap="flat" cmpd="sng" algn="ctr">
              <a:solidFill>
                <a:schemeClr val="lt1">
                  <a:lumMod val="95000"/>
                  <a:alpha val="10000"/>
                </a:schemeClr>
              </a:solidFill>
              <a:round/>
            </a:ln>
            <a:effectLst/>
          </c:spPr>
        </c:majorGridlines>
        <c:numFmt formatCode="m/d/yy" sourceLinked="1"/>
        <c:majorTickMark val="none"/>
        <c:minorTickMark val="none"/>
        <c:tickLblPos val="nextTo"/>
        <c:spPr>
          <a:noFill/>
          <a:ln w="9525" cap="flat" cmpd="sng" algn="ctr">
            <a:solidFill>
              <a:schemeClr val="lt1">
                <a:lumMod val="50000"/>
              </a:schemeClr>
            </a:solidFill>
          </a:ln>
          <a:effectLst/>
        </c:spPr>
        <c:txPr>
          <a:bodyPr rot="-1800000" spcFirstLastPara="1" vertOverflow="ellipsis" wrap="square" anchor="ctr" anchorCtr="1"/>
          <a:lstStyle/>
          <a:p>
            <a:pPr>
              <a:defRPr sz="2000" b="0" i="0" u="none" strike="noStrike" kern="1200" baseline="0">
                <a:solidFill>
                  <a:schemeClr val="accent2">
                    <a:lumMod val="60000"/>
                    <a:lumOff val="40000"/>
                  </a:schemeClr>
                </a:solidFill>
                <a:latin typeface="+mn-lt"/>
                <a:ea typeface="+mn-ea"/>
                <a:cs typeface="+mn-cs"/>
              </a:defRPr>
            </a:pPr>
            <a:endParaRPr lang="en-US"/>
          </a:p>
        </c:txPr>
        <c:crossAx val="604342960"/>
        <c:crosses val="autoZero"/>
        <c:crossBetween val="midCat"/>
        <c:majorUnit val="5"/>
      </c:valAx>
      <c:valAx>
        <c:axId val="604342960"/>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one"/>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604342632"/>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orientation="landscape"/>
  </c:printSettings>
</c:chartSpace>
</file>

<file path=xl/charts/colors1.xml><?xml version="1.0" encoding="utf-8"?>
<cs:colorStyle xmlns:cs="http://schemas.microsoft.com/office/drawing/2012/chartStyle" xmlns:a="http://schemas.openxmlformats.org/drawingml/2006/main" meth="withinLinearReversed" id="21">
  <a:schemeClr val="accent1"/>
</cs:colorStyle>
</file>

<file path=xl/charts/style1.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Scroll" dx="22" fmlaLink="'Dynamic Chart Data Hidden'!$B$8" horiz="1" max="100" page="4" val="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148166</xdr:rowOff>
    </xdr:from>
    <xdr:to>
      <xdr:col>46</xdr:col>
      <xdr:colOff>1426</xdr:colOff>
      <xdr:row>52</xdr:row>
      <xdr:rowOff>127000</xdr:rowOff>
    </xdr:to>
    <xdr:graphicFrame macro="">
      <xdr:nvGraphicFramePr>
        <xdr:cNvPr id="5" name="Chart 4" descr="A Gantt Chart graphing 8 tasks and milestones at a time, with a highlighted marker tracking the current date. A scrollbar above the chart allows paginating through all of the tasks and milestones in the Chart Data worksheet.">
          <a:extLst>
            <a:ext uri="{FF2B5EF4-FFF2-40B4-BE49-F238E27FC236}">
              <a16:creationId xmlns:a16="http://schemas.microsoft.com/office/drawing/2014/main" id="{00000000-0008-0000-01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1</xdr:col>
          <xdr:colOff>38100</xdr:colOff>
          <xdr:row>0</xdr:row>
          <xdr:rowOff>88900</xdr:rowOff>
        </xdr:from>
        <xdr:to>
          <xdr:col>17</xdr:col>
          <xdr:colOff>609600</xdr:colOff>
          <xdr:row>0</xdr:row>
          <xdr:rowOff>266700</xdr:rowOff>
        </xdr:to>
        <xdr:sp macro="" textlink="">
          <xdr:nvSpPr>
            <xdr:cNvPr id="3074" name="Scroll Bar 2" descr="Scrollbar for scrolling through 8 tasks at a time within the Gantt Chart."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2DCCC90-6A03-4F39-A9BB-582A9958C0EF}" name="Tasks" displayName="Tasks" ref="G5:K25" totalsRowShown="0">
  <autoFilter ref="G5:K25" xr:uid="{22AFF5BD-21AE-4912-A8C2-DAA508F7F469}"/>
  <sortState xmlns:xlrd2="http://schemas.microsoft.com/office/spreadsheetml/2017/richdata2" ref="G6:J25">
    <sortCondition ref="H5:H25"/>
  </sortState>
  <tableColumns count="5">
    <tableColumn id="4" xr3:uid="{8D50EF12-D72C-4368-8326-03E797ADB3CB}" name="No." dataDxfId="15"/>
    <tableColumn id="1" xr3:uid="{6CD36057-C64E-48FF-8662-5FD7B4F32BF9}" name="Start Date" dataCellStyle="Date"/>
    <tableColumn id="2" xr3:uid="{96A5962B-4C06-442F-8E89-23604EF5C723}" name="End Date" dataCellStyle="Date"/>
    <tableColumn id="3" xr3:uid="{16FB4742-B3F6-42FC-9A10-1D5DD112F2D1}" name="Task"/>
    <tableColumn id="5" xr3:uid="{D768AAFA-90E4-428E-833F-D632C9128159}" name="Duration in days" dataCellStyle="Comma [0]">
      <calculatedColumnFormula>IFERROR(IF(LEN(Tasks[[#This Row],[Start Date]])=0,"",(INT(Tasks[[#This Row],[End Date]])-INT(Tasks[[#This Row],[Start Date]]))-(INT(Tasks[[#This Row],[Start Date]])-INT(Tasks[[#This Row],[Start Date]]))+1),"")</calculatedColumnFormula>
    </tableColumn>
  </tableColumns>
  <tableStyleInfo name="Date Tracking Gantt Chart" showFirstColumn="1"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53B1C454-C288-45B2-94F8-38A514974D6C}" name="Milestones" displayName="Milestones" ref="B5:E20" totalsRowShown="0">
  <autoFilter ref="B5:E20" xr:uid="{E06B7BB2-84B0-4701-96A3-1920CD80CF06}">
    <filterColumn colId="0" hiddenButton="1"/>
    <filterColumn colId="1" hiddenButton="1"/>
    <filterColumn colId="2" hiddenButton="1"/>
    <filterColumn colId="3" hiddenButton="1"/>
  </autoFilter>
  <sortState xmlns:xlrd2="http://schemas.microsoft.com/office/spreadsheetml/2017/richdata2" ref="B6:E16">
    <sortCondition ref="D6:D16"/>
  </sortState>
  <tableColumns count="4">
    <tableColumn id="5" xr3:uid="{114C9E6F-5647-4D28-B915-EB9BAEB0DA0B}" name="No." dataDxfId="14"/>
    <tableColumn id="3" xr3:uid="{2EB2227F-D85F-4004-8BC5-DEE0E8CC2A93}" name="Position" dataDxfId="13"/>
    <tableColumn id="1" xr3:uid="{6E180707-6E70-48F0-B1D1-03AC999F6B82}" name="date" dataCellStyle="Date"/>
    <tableColumn id="2" xr3:uid="{53D70D33-C6AC-47A5-B1DA-19C54C29A9FB}" name="Milestone"/>
  </tableColumns>
  <tableStyleInfo name="Date Tracking Gantt Chart" showFirstColumn="1" showLastColumn="0" showRowStripes="1" showColumnStripes="0"/>
  <extLst>
    <ext xmlns:x14="http://schemas.microsoft.com/office/spreadsheetml/2009/9/main" uri="{504A1905-F514-4f6f-8877-14C23A59335A}">
      <x14:table altTextSummary="This table contains the Milestones to chart in the Gantt Chart graph. To chart milestones along the timeline instead of within the chart, enter 0 in the No. column."/>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532DFFE-02B7-4471-8985-080BC03A219D}" name="DynamicTaskData" displayName="DynamicTaskData" ref="B14:E21" totalsRowShown="0">
  <autoFilter ref="B14:E21" xr:uid="{45ED1FBB-4F4C-4AC7-936B-6EAE70254C65}">
    <filterColumn colId="0" hiddenButton="1"/>
    <filterColumn colId="1" hiddenButton="1"/>
    <filterColumn colId="2" hiddenButton="1"/>
    <filterColumn colId="3" hiddenButton="1"/>
  </autoFilter>
  <tableColumns count="4">
    <tableColumn id="1" xr3:uid="{74A625E2-A69E-4395-831A-7686CCC538CA}" name="Tasks" dataDxfId="11">
      <calculatedColumnFormula>IFERROR(IF(LEN(OFFSET('Chart data'!$H6,ScrollingIncrement[scroll increment],0,1,1))=0,"",IF(OR(OFFSET('Chart data'!$I6,ScrollingIncrement[scroll increment],0,1,1)&lt;=$B$12,OFFSET('Chart data'!$H6,ScrollingIncrement[scroll increment],0,1,1)&gt;=($B$11-$D$11)),INDEX(Tasks[],OFFSET('Chart data'!$G6,ScrollingIncrement[scroll increment],0,1,1),4),"")),"")</calculatedColumnFormula>
    </tableColumn>
    <tableColumn id="2" xr3:uid="{67A68433-98C6-4D8B-B13E-5A174B091BFD}" name="Start date" dataCellStyle="Date">
      <calculatedColumnFormula>IFERROR(IF(LEN(DynamicTaskData[[#This Row],[Tasks]])=0,$B$11,INDEX(Tasks[],OFFSET('Chart data'!$G6,ScrollingIncrement[scroll increment],0,1,1),2)),"")</calculatedColumnFormula>
    </tableColumn>
    <tableColumn id="3" xr3:uid="{F8FBD7F0-C854-4F78-A244-B23F2FFF6E70}" name="Task duration in days" dataDxfId="10">
      <calculatedColumnFormula>IFERROR(IF(LEN(DynamicTaskData[[#This Row],[Tasks]])=0,0,IF(AND('Chart data'!$H6&lt;=$B$12,'Chart data'!$I6&gt;=$B$12),ABS(OFFSET('Chart data'!$H6,ScrollingIncrement[scroll increment],0,1,1)-$B$12)+1,OFFSET('Chart data'!$K6,ScrollingIncrement[scroll increment],0,1,1))),"")</calculatedColumnFormula>
    </tableColumn>
    <tableColumn id="4" xr3:uid="{5A2DA5AB-D865-4B01-B889-2961800BAEFD}" name="position" dataDxfId="9">
      <calculatedColumnFormula>IFERROR(IF(LEN(DynamicTaskData[[#This Row],[Tasks]])=0,"",ROW($A1)),"")</calculatedColumnFormula>
    </tableColumn>
  </tableColumns>
  <tableStyleInfo name="Date Tracking Gantt Chart" showFirstColumn="1" showLastColumn="0" showRowStripes="1" showColumnStripes="0"/>
  <extLst>
    <ext xmlns:x14="http://schemas.microsoft.com/office/spreadsheetml/2009/9/main" uri="{504A1905-F514-4f6f-8877-14C23A59335A}">
      <x14:table altTextSummary="This table contains the entries for the Gantt Chart. This table will auto update based on the entries in the Scratch Table above."/>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0441B7F-CD77-4D69-8E7E-DBBDDD14279F}" name="TodayHighlight" displayName="TodayHighlight" ref="B3:C5" totalsRowShown="0">
  <autoFilter ref="B3:C5" xr:uid="{C74C9E73-4A4C-4834-9227-5225090C02B4}"/>
  <tableColumns count="2">
    <tableColumn id="1" xr3:uid="{C38F7B9B-A971-4488-8015-29B0727A34E7}" name="today highlight x co-ord" dataDxfId="8">
      <calculatedColumnFormula>IFERROR(IF(TODAY()&lt;MIN(DynamicTaskData[Start date]),MIN($B$11,MIN(DynamicTaskData[Start date])),TODAY()),TODAY())</calculatedColumnFormula>
    </tableColumn>
    <tableColumn id="2" xr3:uid="{0976B376-4D30-4099-AE10-A329AAD22F6E}" name="y co-ord" dataDxfId="7">
      <calculatedColumnFormula>IFERROR(IF(Track_Today="Yes",IF(TODAY()&lt;MIN(DynamicTaskData[Start date]),0,9),0),0)</calculatedColumnFormula>
    </tableColumn>
  </tableColumns>
  <tableStyleInfo name="Date Tracking Gantt Chart" showFirstColumn="1" showLastColumn="0" showRowStripes="1" showColumnStripes="0"/>
  <extLst>
    <ext xmlns:x14="http://schemas.microsoft.com/office/spreadsheetml/2009/9/main" uri="{504A1905-F514-4f6f-8877-14C23A59335A}">
      <x14:table altTextSummary="This table creates a line in the Gantt chart that shows where today is relative to the timeline."/>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FFCDDBD-CD08-4F0C-8197-655C2C936E7C}" name="DynamicMilestoneData" displayName="DynamicMilestoneData" ref="G17:I32" totalsRowShown="0">
  <autoFilter ref="G17:I32" xr:uid="{36CE19C9-41B5-47A8-AAA1-A3D6AC913D8B}">
    <filterColumn colId="0" hiddenButton="1"/>
    <filterColumn colId="1" hiddenButton="1"/>
    <filterColumn colId="2" hiddenButton="1"/>
  </autoFilter>
  <tableColumns count="3">
    <tableColumn id="1" xr3:uid="{B32D10F3-8C97-4D87-8F09-C4C9DB7410B5}" name="Milestones" dataDxfId="6">
      <calculatedColumnFormula>IFERROR(IF(LEN('Chart data'!D6)=0,"",IF(AND('Chart data'!D6&lt;=$B$12,'Chart data'!D6&gt;=$B$11-$D$11),'Chart data'!E6,"")),"")</calculatedColumnFormula>
    </tableColumn>
    <tableColumn id="4" xr3:uid="{08699A2C-FE9E-454E-85A5-61493B3B2502}" name="Date" dataDxfId="5" dataCellStyle="Date">
      <calculatedColumnFormula>IFERROR(IF(LEN(DynamicMilestoneData[[#This Row],[Milestones]])=0,$B$12,'Chart data'!$D6),2)</calculatedColumnFormula>
    </tableColumn>
    <tableColumn id="5" xr3:uid="{FF95A456-DC6C-4DEF-A422-1A60C8530445}" name="Baseline" dataDxfId="4">
      <calculatedColumnFormula>IFERROR(IF(LEN(DynamicMilestoneData[[#This Row],[Milestones]])=0,"",'Chart data'!$C6),"")</calculatedColumnFormula>
    </tableColumn>
  </tableColumns>
  <tableStyleInfo name="Date Tracking Gantt Chart" showFirstColumn="1"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6206301-033F-458C-8270-AB1B58CF736C}" name="ScrollingIncrement" displayName="ScrollingIncrement" ref="B7:B8" totalsRowShown="0" headerRowDxfId="3" dataDxfId="2">
  <autoFilter ref="B7:B8" xr:uid="{EF98147B-BF9A-4D76-A56A-BD910CB7D4BE}">
    <filterColumn colId="0" hiddenButton="1"/>
  </autoFilter>
  <tableColumns count="1">
    <tableColumn id="1" xr3:uid="{F9A5A7B8-7EE1-4D44-B78F-710AFC7920AA}" name="scroll increment" dataDxfId="1"/>
  </tableColumns>
  <tableStyleInfo name="Date Tracking Gantt Chart" showFirstColumn="1" showLastColumn="0" showRowStripes="1" showColumnStripes="0"/>
  <extLst>
    <ext xmlns:x14="http://schemas.microsoft.com/office/spreadsheetml/2009/9/main" uri="{504A1905-F514-4f6f-8877-14C23A59335A}">
      <x14:table altTextSummary="This table contains the scrolling increment for the scrollbar in the Chart Data worksheet. The number represents the scrolling page visually represented in the chart and captured in this worksheet to auto update the data."/>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4FA05E03-B076-4E71-A71C-74071F60185C}" name="chartingRange" displayName="chartingRange" ref="B10:B12" totalsRowShown="0">
  <autoFilter ref="B10:B12" xr:uid="{DDE82E12-4FE9-46D1-8EAA-6B89FFED0A50}"/>
  <tableColumns count="1">
    <tableColumn id="1" xr3:uid="{1D49A440-6CFE-4E17-92DB-D396A59981B6}" name="Charting range" dataDxfId="0">
      <calculatedColumnFormula>IFERROR(IF(LEN(#REF!)=0,End_Date+15,MIN(#REF!)+15),TODAY())</calculatedColumnFormula>
    </tableColumn>
  </tableColumns>
  <tableStyleInfo name="Date Tracking Gantt Chart" showFirstColumn="1"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823DB67-B8D9-46C5-923A-01532D552F07}" name="Ageoff" displayName="Ageoff" ref="D10:D11" totalsRowShown="0">
  <autoFilter ref="D10:D11" xr:uid="{A497F6DC-1163-4C3D-B959-8F6736298A72}"/>
  <tableColumns count="1">
    <tableColumn id="1" xr3:uid="{D9C67577-58B7-4BF1-9128-CF610F096B3F}" name="ageoff"/>
  </tableColumns>
  <tableStyleInfo name="Date Tracking Gantt Chart" showFirstColumn="1" showLastColumn="0" showRowStripes="1" showColumnStripes="0"/>
</table>
</file>

<file path=xl/theme/theme1.xml><?xml version="1.0" encoding="utf-8"?>
<a:theme xmlns:a="http://schemas.openxmlformats.org/drawingml/2006/main" name="Office Theme">
  <a:themeElements>
    <a:clrScheme name="Red Violet">
      <a:dk1>
        <a:sysClr val="windowText" lastClr="000000"/>
      </a:dk1>
      <a:lt1>
        <a:sysClr val="window" lastClr="FFFFFF"/>
      </a:lt1>
      <a:dk2>
        <a:srgbClr val="454551"/>
      </a:dk2>
      <a:lt2>
        <a:srgbClr val="D8D9DC"/>
      </a:lt2>
      <a:accent1>
        <a:srgbClr val="E32D91"/>
      </a:accent1>
      <a:accent2>
        <a:srgbClr val="C830CC"/>
      </a:accent2>
      <a:accent3>
        <a:srgbClr val="4EA6DC"/>
      </a:accent3>
      <a:accent4>
        <a:srgbClr val="4775E7"/>
      </a:accent4>
      <a:accent5>
        <a:srgbClr val="8971E1"/>
      </a:accent5>
      <a:accent6>
        <a:srgbClr val="D54773"/>
      </a:accent6>
      <a:hlink>
        <a:srgbClr val="6B9F25"/>
      </a:hlink>
      <a:folHlink>
        <a:srgbClr val="8C8C8C"/>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7" Type="http://schemas.openxmlformats.org/officeDocument/2006/relationships/table" Target="../tables/table8.xml"/><Relationship Id="rId2" Type="http://schemas.openxmlformats.org/officeDocument/2006/relationships/table" Target="../tables/table3.xml"/><Relationship Id="rId1" Type="http://schemas.openxmlformats.org/officeDocument/2006/relationships/printerSettings" Target="../printerSettings/printerSettings3.bin"/><Relationship Id="rId6" Type="http://schemas.openxmlformats.org/officeDocument/2006/relationships/table" Target="../tables/table7.xml"/><Relationship Id="rId5" Type="http://schemas.openxmlformats.org/officeDocument/2006/relationships/table" Target="../tables/table6.xml"/><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FF321-794A-47AE-98B5-6FA25ADFEE58}">
  <sheetPr>
    <pageSetUpPr fitToPage="1"/>
  </sheetPr>
  <dimension ref="A1:K26"/>
  <sheetViews>
    <sheetView showGridLines="0" workbookViewId="0">
      <selection activeCell="M19" sqref="M19"/>
    </sheetView>
  </sheetViews>
  <sheetFormatPr baseColWidth="10" defaultColWidth="8.83203125" defaultRowHeight="15" x14ac:dyDescent="0.2"/>
  <cols>
    <col min="1" max="1" width="2.6640625" style="15" customWidth="1"/>
    <col min="2" max="2" width="10.6640625" customWidth="1"/>
    <col min="3" max="3" width="12.6640625" customWidth="1"/>
    <col min="4" max="4" width="14.6640625" customWidth="1"/>
    <col min="5" max="5" width="30.6640625" customWidth="1"/>
    <col min="6" max="6" width="2.6640625" customWidth="1"/>
    <col min="7" max="7" width="10.6640625" customWidth="1"/>
    <col min="8" max="8" width="12.6640625" customWidth="1"/>
    <col min="9" max="9" width="14.6640625" customWidth="1"/>
    <col min="10" max="10" width="30.6640625" customWidth="1"/>
    <col min="11" max="11" width="19.33203125" hidden="1" customWidth="1"/>
  </cols>
  <sheetData>
    <row r="1" spans="1:11" ht="50" customHeight="1" x14ac:dyDescent="0.2">
      <c r="A1" s="14" t="s">
        <v>0</v>
      </c>
      <c r="B1" s="16" t="s">
        <v>6</v>
      </c>
    </row>
    <row r="2" spans="1:11" ht="16" x14ac:dyDescent="0.2">
      <c r="A2" s="15" t="s">
        <v>1</v>
      </c>
      <c r="B2" s="30" t="s">
        <v>7</v>
      </c>
      <c r="C2" s="30"/>
      <c r="D2" s="17" t="s">
        <v>14</v>
      </c>
    </row>
    <row r="3" spans="1:11" ht="35" customHeight="1" x14ac:dyDescent="0.25">
      <c r="A3" s="14" t="s">
        <v>2</v>
      </c>
      <c r="B3" s="9" t="s">
        <v>8</v>
      </c>
      <c r="G3" s="13" t="s">
        <v>19</v>
      </c>
    </row>
    <row r="4" spans="1:11" ht="102.75" customHeight="1" x14ac:dyDescent="0.2">
      <c r="A4" s="14" t="s">
        <v>3</v>
      </c>
      <c r="B4" s="19" t="s">
        <v>9</v>
      </c>
      <c r="C4" s="18" t="s">
        <v>12</v>
      </c>
      <c r="D4" s="18" t="s">
        <v>15</v>
      </c>
      <c r="E4" s="18" t="s">
        <v>17</v>
      </c>
      <c r="G4" s="19" t="s">
        <v>9</v>
      </c>
      <c r="H4" s="18" t="s">
        <v>21</v>
      </c>
      <c r="I4" s="18" t="s">
        <v>23</v>
      </c>
      <c r="J4" s="18" t="s">
        <v>25</v>
      </c>
      <c r="K4" s="18" t="s">
        <v>27</v>
      </c>
    </row>
    <row r="5" spans="1:11" ht="15" customHeight="1" x14ac:dyDescent="0.2">
      <c r="A5" s="14" t="s">
        <v>65</v>
      </c>
      <c r="B5" s="6" t="s">
        <v>10</v>
      </c>
      <c r="C5" s="6" t="s">
        <v>13</v>
      </c>
      <c r="D5" s="6" t="s">
        <v>16</v>
      </c>
      <c r="E5" s="6" t="s">
        <v>18</v>
      </c>
      <c r="G5" s="6" t="s">
        <v>10</v>
      </c>
      <c r="H5" s="6" t="s">
        <v>22</v>
      </c>
      <c r="I5" s="6" t="s">
        <v>24</v>
      </c>
      <c r="J5" s="6" t="s">
        <v>26</v>
      </c>
      <c r="K5" t="s">
        <v>28</v>
      </c>
    </row>
    <row r="6" spans="1:11" ht="27" x14ac:dyDescent="0.3">
      <c r="A6" s="14"/>
      <c r="B6" s="11">
        <v>1</v>
      </c>
      <c r="C6" s="21">
        <v>1</v>
      </c>
      <c r="D6" s="22">
        <v>43749</v>
      </c>
      <c r="E6" s="27" t="s">
        <v>66</v>
      </c>
      <c r="F6" s="12"/>
      <c r="G6" s="11">
        <v>1</v>
      </c>
      <c r="H6" s="22">
        <v>43759</v>
      </c>
      <c r="I6" s="22">
        <v>43784</v>
      </c>
      <c r="J6" s="28" t="s">
        <v>68</v>
      </c>
      <c r="K6" s="25">
        <f>IFERROR(IF(LEN(Tasks[[#This Row],[Start Date]])=0,"",(INT(Tasks[[#This Row],[End Date]])-INT(Tasks[[#This Row],[Start Date]]))-(INT(Tasks[[#This Row],[Start Date]])-INT(Tasks[[#This Row],[Start Date]]))+1),"")</f>
        <v>26</v>
      </c>
    </row>
    <row r="7" spans="1:11" ht="27" x14ac:dyDescent="0.3">
      <c r="B7" s="11">
        <v>2</v>
      </c>
      <c r="C7" s="21">
        <v>1</v>
      </c>
      <c r="D7" s="22">
        <v>43864</v>
      </c>
      <c r="E7" s="27" t="s">
        <v>67</v>
      </c>
      <c r="G7" s="11">
        <v>2</v>
      </c>
      <c r="H7" s="22">
        <v>43762</v>
      </c>
      <c r="I7" s="22">
        <v>43762</v>
      </c>
      <c r="J7" s="28" t="s">
        <v>69</v>
      </c>
      <c r="K7" s="25">
        <f>IFERROR(IF(LEN(Tasks[[#This Row],[Start Date]])=0,"",(INT(Tasks[[#This Row],[End Date]])-INT(Tasks[[#This Row],[Start Date]]))-(INT(Tasks[[#This Row],[Start Date]])-INT(Tasks[[#This Row],[Start Date]]))+1),"")</f>
        <v>1</v>
      </c>
    </row>
    <row r="8" spans="1:11" ht="27" x14ac:dyDescent="0.3">
      <c r="B8" s="11">
        <v>3</v>
      </c>
      <c r="C8" s="21">
        <v>1</v>
      </c>
      <c r="D8" s="22">
        <v>43952</v>
      </c>
      <c r="E8" s="27" t="s">
        <v>87</v>
      </c>
      <c r="G8" s="11">
        <v>3</v>
      </c>
      <c r="H8" s="22">
        <v>43766</v>
      </c>
      <c r="I8" s="22">
        <v>43766</v>
      </c>
      <c r="J8" s="28" t="s">
        <v>70</v>
      </c>
      <c r="K8" s="25">
        <f>IFERROR(IF(LEN(Tasks[[#This Row],[Start Date]])=0,"",(INT(Tasks[[#This Row],[End Date]])-INT(Tasks[[#This Row],[Start Date]]))-(INT(Tasks[[#This Row],[Start Date]])-INT(Tasks[[#This Row],[Start Date]]))+1),"")</f>
        <v>1</v>
      </c>
    </row>
    <row r="9" spans="1:11" ht="27" x14ac:dyDescent="0.3">
      <c r="B9" s="11"/>
      <c r="C9" s="21"/>
      <c r="D9" s="22"/>
      <c r="E9" s="6"/>
      <c r="G9" s="11">
        <v>4</v>
      </c>
      <c r="H9" s="22">
        <v>43770</v>
      </c>
      <c r="I9" s="22">
        <f>Tasks[[#This Row],[Start Date]]</f>
        <v>43770</v>
      </c>
      <c r="J9" s="28" t="s">
        <v>71</v>
      </c>
      <c r="K9" s="25">
        <f>IFERROR(IF(LEN(Tasks[[#This Row],[Start Date]])=0,"",(INT(Tasks[[#This Row],[End Date]])-INT(Tasks[[#This Row],[Start Date]]))-(INT(Tasks[[#This Row],[Start Date]])-INT(Tasks[[#This Row],[Start Date]]))+1),"")</f>
        <v>1</v>
      </c>
    </row>
    <row r="10" spans="1:11" ht="27" x14ac:dyDescent="0.3">
      <c r="B10" s="11"/>
      <c r="C10" s="21"/>
      <c r="D10" s="22"/>
      <c r="E10" s="6"/>
      <c r="G10" s="11">
        <v>5</v>
      </c>
      <c r="H10" s="22">
        <v>43776</v>
      </c>
      <c r="I10" s="22">
        <f>Tasks[[#This Row],[Start Date]]</f>
        <v>43776</v>
      </c>
      <c r="J10" s="28" t="s">
        <v>72</v>
      </c>
      <c r="K10" s="25">
        <f>IFERROR(IF(LEN(Tasks[[#This Row],[Start Date]])=0,"",(INT(Tasks[[#This Row],[End Date]])-INT(Tasks[[#This Row],[Start Date]]))-(INT(Tasks[[#This Row],[Start Date]])-INT(Tasks[[#This Row],[Start Date]]))+1),"")</f>
        <v>1</v>
      </c>
    </row>
    <row r="11" spans="1:11" ht="27" x14ac:dyDescent="0.3">
      <c r="B11" s="11"/>
      <c r="C11" s="21"/>
      <c r="D11" s="22"/>
      <c r="E11" s="6"/>
      <c r="G11" s="11">
        <v>6</v>
      </c>
      <c r="H11" s="22">
        <v>43777</v>
      </c>
      <c r="I11" s="22">
        <f>Tasks[[#This Row],[Start Date]]</f>
        <v>43777</v>
      </c>
      <c r="J11" s="28" t="s">
        <v>73</v>
      </c>
      <c r="K11" s="25">
        <f>IFERROR(IF(LEN(Tasks[[#This Row],[Start Date]])=0,"",(INT(Tasks[[#This Row],[End Date]])-INT(Tasks[[#This Row],[Start Date]]))-(INT(Tasks[[#This Row],[Start Date]])-INT(Tasks[[#This Row],[Start Date]]))+1),"")</f>
        <v>1</v>
      </c>
    </row>
    <row r="12" spans="1:11" ht="27" x14ac:dyDescent="0.3">
      <c r="B12" s="11"/>
      <c r="C12" s="21"/>
      <c r="D12" s="22"/>
      <c r="E12" s="6"/>
      <c r="G12" s="11">
        <v>7</v>
      </c>
      <c r="H12" s="24">
        <v>43780</v>
      </c>
      <c r="I12" s="22">
        <f>Tasks[[#This Row],[Start Date]]</f>
        <v>43780</v>
      </c>
      <c r="J12" s="28" t="s">
        <v>74</v>
      </c>
      <c r="K12" s="25">
        <f>IFERROR(IF(LEN(Tasks[[#This Row],[Start Date]])=0,"",(INT(Tasks[[#This Row],[End Date]])-INT(Tasks[[#This Row],[Start Date]]))-(INT(Tasks[[#This Row],[Start Date]])-INT(Tasks[[#This Row],[Start Date]]))+1),"")</f>
        <v>1</v>
      </c>
    </row>
    <row r="13" spans="1:11" ht="27" x14ac:dyDescent="0.3">
      <c r="B13" s="11"/>
      <c r="C13" s="21"/>
      <c r="D13" s="22"/>
      <c r="E13" s="6"/>
      <c r="G13" s="11">
        <v>8</v>
      </c>
      <c r="H13" s="22">
        <v>43784</v>
      </c>
      <c r="I13" s="22">
        <f>Tasks[[#This Row],[Start Date]]</f>
        <v>43784</v>
      </c>
      <c r="J13" s="28" t="s">
        <v>75</v>
      </c>
      <c r="K13" s="25">
        <f>IFERROR(IF(LEN(Tasks[[#This Row],[Start Date]])=0,"",(INT(Tasks[[#This Row],[End Date]])-INT(Tasks[[#This Row],[Start Date]]))-(INT(Tasks[[#This Row],[Start Date]])-INT(Tasks[[#This Row],[Start Date]]))+1),"")</f>
        <v>1</v>
      </c>
    </row>
    <row r="14" spans="1:11" ht="27" x14ac:dyDescent="0.3">
      <c r="B14" s="11"/>
      <c r="C14" s="21"/>
      <c r="D14" s="22"/>
      <c r="E14" s="6"/>
      <c r="G14" s="11">
        <v>9</v>
      </c>
      <c r="H14" s="22">
        <v>43792</v>
      </c>
      <c r="I14" s="22">
        <v>43819</v>
      </c>
      <c r="J14" s="28" t="s">
        <v>76</v>
      </c>
      <c r="K14" s="25">
        <f>IFERROR(IF(LEN(Tasks[[#This Row],[Start Date]])=0,"",(INT(Tasks[[#This Row],[End Date]])-INT(Tasks[[#This Row],[Start Date]]))-(INT(Tasks[[#This Row],[Start Date]])-INT(Tasks[[#This Row],[Start Date]]))+1),"")</f>
        <v>28</v>
      </c>
    </row>
    <row r="15" spans="1:11" ht="27" x14ac:dyDescent="0.3">
      <c r="B15" s="11"/>
      <c r="C15" s="21"/>
      <c r="D15" s="22"/>
      <c r="E15" s="6"/>
      <c r="G15" s="11">
        <v>10</v>
      </c>
      <c r="H15" s="22">
        <v>43820</v>
      </c>
      <c r="I15" s="22">
        <v>43825</v>
      </c>
      <c r="J15" s="28" t="s">
        <v>77</v>
      </c>
      <c r="K15" s="25">
        <f>IFERROR(IF(LEN(Tasks[[#This Row],[Start Date]])=0,"",(INT(Tasks[[#This Row],[End Date]])-INT(Tasks[[#This Row],[Start Date]]))-(INT(Tasks[[#This Row],[Start Date]])-INT(Tasks[[#This Row],[Start Date]]))+1),"")</f>
        <v>6</v>
      </c>
    </row>
    <row r="16" spans="1:11" ht="26" x14ac:dyDescent="0.3">
      <c r="B16" s="11"/>
      <c r="C16" s="21"/>
      <c r="D16" s="22"/>
      <c r="E16" s="6"/>
      <c r="G16" s="11">
        <v>11</v>
      </c>
      <c r="H16" s="22">
        <v>43836</v>
      </c>
      <c r="I16" s="22">
        <v>43861</v>
      </c>
      <c r="J16" s="29" t="s">
        <v>78</v>
      </c>
      <c r="K16" s="25">
        <f>IFERROR(IF(LEN(Tasks[[#This Row],[Start Date]])=0,"",(INT(Tasks[[#This Row],[End Date]])-INT(Tasks[[#This Row],[Start Date]]))-(INT(Tasks[[#This Row],[Start Date]])-INT(Tasks[[#This Row],[Start Date]]))+1),"")</f>
        <v>26</v>
      </c>
    </row>
    <row r="17" spans="1:11" ht="27" x14ac:dyDescent="0.3">
      <c r="B17" s="11"/>
      <c r="C17" s="21"/>
      <c r="D17" s="22"/>
      <c r="E17" s="6"/>
      <c r="G17" s="11">
        <v>12</v>
      </c>
      <c r="H17" s="22">
        <v>43866</v>
      </c>
      <c r="I17" s="22">
        <v>43890</v>
      </c>
      <c r="J17" s="28" t="s">
        <v>79</v>
      </c>
      <c r="K17" s="25">
        <f>IFERROR(IF(LEN(Tasks[[#This Row],[Start Date]])=0,"",(INT(Tasks[[#This Row],[End Date]])-INT(Tasks[[#This Row],[Start Date]]))-(INT(Tasks[[#This Row],[Start Date]])-INT(Tasks[[#This Row],[Start Date]]))+1),"")</f>
        <v>25</v>
      </c>
    </row>
    <row r="18" spans="1:11" ht="27" x14ac:dyDescent="0.3">
      <c r="B18" s="11"/>
      <c r="C18" s="21"/>
      <c r="D18" s="22"/>
      <c r="E18" s="6"/>
      <c r="G18" s="11">
        <v>13</v>
      </c>
      <c r="H18" s="22">
        <v>43891</v>
      </c>
      <c r="I18" s="22">
        <v>43897</v>
      </c>
      <c r="J18" s="28" t="s">
        <v>80</v>
      </c>
      <c r="K18" s="25">
        <f>IFERROR(IF(LEN(Tasks[[#This Row],[Start Date]])=0,"",(INT(Tasks[[#This Row],[End Date]])-INT(Tasks[[#This Row],[Start Date]]))-(INT(Tasks[[#This Row],[Start Date]])-INT(Tasks[[#This Row],[Start Date]]))+1),"")</f>
        <v>7</v>
      </c>
    </row>
    <row r="19" spans="1:11" ht="27" x14ac:dyDescent="0.3">
      <c r="B19" s="11"/>
      <c r="C19" s="21"/>
      <c r="D19" s="22"/>
      <c r="E19" s="6"/>
      <c r="G19" s="11">
        <v>14</v>
      </c>
      <c r="H19" s="22">
        <v>43898</v>
      </c>
      <c r="I19" s="22">
        <v>43904</v>
      </c>
      <c r="J19" s="28" t="s">
        <v>81</v>
      </c>
      <c r="K19" s="25">
        <f>IFERROR(IF(LEN(Tasks[[#This Row],[Start Date]])=0,"",(INT(Tasks[[#This Row],[End Date]])-INT(Tasks[[#This Row],[Start Date]]))-(INT(Tasks[[#This Row],[Start Date]])-INT(Tasks[[#This Row],[Start Date]]))+1),"")</f>
        <v>7</v>
      </c>
    </row>
    <row r="20" spans="1:11" ht="27" x14ac:dyDescent="0.3">
      <c r="B20" s="11"/>
      <c r="C20" s="21"/>
      <c r="D20" s="22"/>
      <c r="E20" s="6"/>
      <c r="G20" s="11">
        <v>15</v>
      </c>
      <c r="H20" s="22">
        <v>43905</v>
      </c>
      <c r="I20" s="22">
        <v>43911</v>
      </c>
      <c r="J20" s="28" t="s">
        <v>82</v>
      </c>
      <c r="K20" s="25">
        <f>IFERROR(IF(LEN(Tasks[[#This Row],[Start Date]])=0,"",(INT(Tasks[[#This Row],[End Date]])-INT(Tasks[[#This Row],[Start Date]]))-(INT(Tasks[[#This Row],[Start Date]])-INT(Tasks[[#This Row],[Start Date]]))+1),"")</f>
        <v>7</v>
      </c>
    </row>
    <row r="21" spans="1:11" ht="27" x14ac:dyDescent="0.3">
      <c r="A21" s="15" t="s">
        <v>4</v>
      </c>
      <c r="B21" s="5" t="s">
        <v>11</v>
      </c>
      <c r="C21" s="5"/>
      <c r="D21" s="5"/>
      <c r="E21" s="5"/>
      <c r="G21" s="11">
        <v>16</v>
      </c>
      <c r="H21" s="22">
        <v>43912</v>
      </c>
      <c r="I21" s="22">
        <v>43918</v>
      </c>
      <c r="J21" s="28" t="s">
        <v>83</v>
      </c>
      <c r="K21" s="25">
        <f>IFERROR(IF(LEN(Tasks[[#This Row],[Start Date]])=0,"",(INT(Tasks[[#This Row],[End Date]])-INT(Tasks[[#This Row],[Start Date]]))-(INT(Tasks[[#This Row],[Start Date]])-INT(Tasks[[#This Row],[Start Date]]))+1),"")</f>
        <v>7</v>
      </c>
    </row>
    <row r="22" spans="1:11" ht="27" x14ac:dyDescent="0.3">
      <c r="G22" s="11">
        <v>17</v>
      </c>
      <c r="H22" s="22">
        <v>43919</v>
      </c>
      <c r="I22" s="22">
        <v>43925</v>
      </c>
      <c r="J22" s="28" t="s">
        <v>84</v>
      </c>
      <c r="K22" s="25">
        <f>IFERROR(IF(LEN(Tasks[[#This Row],[Start Date]])=0,"",(INT(Tasks[[#This Row],[End Date]])-INT(Tasks[[#This Row],[Start Date]]))-(INT(Tasks[[#This Row],[Start Date]])-INT(Tasks[[#This Row],[Start Date]]))+1),"")</f>
        <v>7</v>
      </c>
    </row>
    <row r="23" spans="1:11" ht="27" x14ac:dyDescent="0.3">
      <c r="G23" s="11">
        <v>18</v>
      </c>
      <c r="H23" s="22">
        <v>43926</v>
      </c>
      <c r="I23" s="22">
        <v>43932</v>
      </c>
      <c r="J23" s="28" t="s">
        <v>85</v>
      </c>
      <c r="K23" s="25">
        <f>IFERROR(IF(LEN(Tasks[[#This Row],[Start Date]])=0,"",(INT(Tasks[[#This Row],[End Date]])-INT(Tasks[[#This Row],[Start Date]]))-(INT(Tasks[[#This Row],[Start Date]])-INT(Tasks[[#This Row],[Start Date]]))+1),"")</f>
        <v>7</v>
      </c>
    </row>
    <row r="24" spans="1:11" ht="54" x14ac:dyDescent="0.3">
      <c r="G24" s="11">
        <v>19</v>
      </c>
      <c r="H24" s="22">
        <v>43944</v>
      </c>
      <c r="I24" s="22">
        <v>43944</v>
      </c>
      <c r="J24" s="28" t="s">
        <v>86</v>
      </c>
      <c r="K24" s="25">
        <f>IFERROR(IF(LEN(Tasks[[#This Row],[Start Date]])=0,"",(INT(Tasks[[#This Row],[End Date]])-INT(Tasks[[#This Row],[Start Date]]))-(INT(Tasks[[#This Row],[Start Date]])-INT(Tasks[[#This Row],[Start Date]]))+1),"")</f>
        <v>1</v>
      </c>
    </row>
    <row r="25" spans="1:11" x14ac:dyDescent="0.2">
      <c r="G25" s="11"/>
      <c r="H25" s="22"/>
      <c r="I25" s="22"/>
      <c r="J25" s="7"/>
      <c r="K25" s="25" t="str">
        <f>IFERROR(IF(LEN(Tasks[[#This Row],[Start Date]])=0,"",(INT(Tasks[[#This Row],[End Date]])-INT(Tasks[[#This Row],[Start Date]]))-(INT(Tasks[[#This Row],[Start Date]])-INT(Tasks[[#This Row],[Start Date]]))+1),"")</f>
        <v/>
      </c>
    </row>
    <row r="26" spans="1:11" x14ac:dyDescent="0.2">
      <c r="A26" s="15" t="s">
        <v>5</v>
      </c>
      <c r="G26" s="5" t="s">
        <v>20</v>
      </c>
      <c r="H26" s="5"/>
      <c r="I26" s="5"/>
      <c r="J26" s="5"/>
    </row>
  </sheetData>
  <mergeCells count="1">
    <mergeCell ref="B2:C2"/>
  </mergeCells>
  <dataValidations count="1">
    <dataValidation type="list" allowBlank="1" showInputMessage="1" sqref="D2" xr:uid="{5AF61348-CAED-40CF-A570-1ABFD106084D}">
      <formula1>"Yes,No"</formula1>
    </dataValidation>
  </dataValidations>
  <printOptions horizontalCentered="1"/>
  <pageMargins left="0.7" right="0.7" top="0.75" bottom="0.75" header="0.3" footer="0.3"/>
  <pageSetup paperSize="9" scale="57" fitToHeight="0" orientation="portrait" horizontalDpi="1200" verticalDpi="1200" r:id="rId1"/>
  <headerFooter differentFirst="1">
    <oddFooter>Page &amp;P of &amp;N</oddFooter>
  </headerFooter>
  <tableParts count="2">
    <tablePart r:id="rId2"/>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31209-2B08-4392-B497-DB73B87283ED}">
  <sheetPr>
    <pageSetUpPr fitToPage="1"/>
  </sheetPr>
  <dimension ref="A1:R3"/>
  <sheetViews>
    <sheetView showGridLines="0" tabSelected="1" zoomScale="156" zoomScaleNormal="30" workbookViewId="0">
      <selection activeCell="BF69" sqref="BF69"/>
    </sheetView>
  </sheetViews>
  <sheetFormatPr baseColWidth="10" defaultColWidth="8.83203125" defaultRowHeight="15" x14ac:dyDescent="0.2"/>
  <cols>
    <col min="1" max="1" width="2.6640625" customWidth="1"/>
    <col min="2" max="2" width="10.33203125" customWidth="1"/>
    <col min="3" max="14" width="6.6640625" customWidth="1"/>
    <col min="15" max="15" width="4.33203125" customWidth="1"/>
    <col min="19" max="19" width="10.33203125" customWidth="1"/>
  </cols>
  <sheetData>
    <row r="1" spans="1:18" ht="27" customHeight="1" x14ac:dyDescent="0.2">
      <c r="A1" s="14" t="s">
        <v>29</v>
      </c>
      <c r="B1" s="26"/>
      <c r="C1" s="26"/>
      <c r="D1" s="26"/>
      <c r="E1" s="26"/>
      <c r="F1" s="26"/>
      <c r="G1" s="26"/>
      <c r="H1" s="26"/>
      <c r="I1" s="26"/>
      <c r="J1" s="26"/>
      <c r="K1" s="26"/>
      <c r="L1" s="26"/>
      <c r="M1" s="26"/>
      <c r="N1" s="26"/>
      <c r="O1" s="26"/>
      <c r="P1" s="26"/>
      <c r="Q1" s="26"/>
      <c r="R1" s="26"/>
    </row>
    <row r="2" spans="1:18" ht="255.75" customHeight="1" x14ac:dyDescent="0.2"/>
    <row r="3" spans="1:18" ht="162.5" customHeight="1" x14ac:dyDescent="0.2"/>
  </sheetData>
  <conditionalFormatting sqref="C2:O2">
    <cfRule type="expression" dxfId="12" priority="4">
      <formula>#REF!&lt;=TODAY()+7</formula>
    </cfRule>
  </conditionalFormatting>
  <printOptions horizontalCentered="1"/>
  <pageMargins left="0.7" right="0.7" top="0.75" bottom="0.75" header="0.3" footer="0.3"/>
  <pageSetup paperSize="9" scale="65" fitToHeight="0" orientation="portrait" horizontalDpi="1200" verticalDpi="1200" r:id="rId1"/>
  <headerFooter differentFirst="1">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074" r:id="rId4" name="Scroll Bar 2">
              <controlPr defaultSize="0" autoPict="0" altText="Scrollbar for scrolling through 8 tasks at a time within the Gantt Chart.">
                <anchor moveWithCells="1">
                  <from>
                    <xdr:col>1</xdr:col>
                    <xdr:colOff>38100</xdr:colOff>
                    <xdr:row>0</xdr:row>
                    <xdr:rowOff>88900</xdr:rowOff>
                  </from>
                  <to>
                    <xdr:col>17</xdr:col>
                    <xdr:colOff>609600</xdr:colOff>
                    <xdr:row>0</xdr:row>
                    <xdr:rowOff>266700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704F8-A182-4E46-AA8E-61DC7E255DF6}">
  <sheetPr>
    <pageSetUpPr fitToPage="1"/>
  </sheetPr>
  <dimension ref="A1:J32"/>
  <sheetViews>
    <sheetView showGridLines="0" workbookViewId="0"/>
  </sheetViews>
  <sheetFormatPr baseColWidth="10" defaultColWidth="8.83203125" defaultRowHeight="15" x14ac:dyDescent="0.2"/>
  <cols>
    <col min="1" max="1" width="2.6640625" style="15" customWidth="1"/>
    <col min="2" max="2" width="50.6640625" customWidth="1"/>
    <col min="3" max="3" width="13.5" customWidth="1"/>
    <col min="4" max="4" width="21.5" customWidth="1"/>
    <col min="5" max="5" width="15.6640625" customWidth="1"/>
    <col min="6" max="6" width="13" customWidth="1"/>
    <col min="7" max="7" width="50.6640625" customWidth="1"/>
    <col min="8" max="8" width="15.5" customWidth="1"/>
    <col min="9" max="9" width="28" customWidth="1"/>
  </cols>
  <sheetData>
    <row r="1" spans="1:7" ht="50" customHeight="1" x14ac:dyDescent="0.25">
      <c r="A1" s="15" t="s">
        <v>30</v>
      </c>
      <c r="B1" s="10" t="s">
        <v>38</v>
      </c>
    </row>
    <row r="2" spans="1:7" x14ac:dyDescent="0.2">
      <c r="A2" s="15" t="s">
        <v>31</v>
      </c>
      <c r="B2" s="4" t="str">
        <f ca="1">IF(TODAY()&gt;=MIN(DynamicTaskData[Start date]),"Today","")</f>
        <v/>
      </c>
      <c r="C2" t="s">
        <v>42</v>
      </c>
    </row>
    <row r="3" spans="1:7" ht="15" customHeight="1" x14ac:dyDescent="0.2">
      <c r="A3" s="14" t="s">
        <v>32</v>
      </c>
      <c r="B3" t="s">
        <v>39</v>
      </c>
      <c r="C3" t="s">
        <v>43</v>
      </c>
    </row>
    <row r="4" spans="1:7" x14ac:dyDescent="0.2">
      <c r="B4" s="2">
        <f ca="1">IFERROR(IF(TODAY()&lt;MIN(DynamicTaskData[Start date]),MIN($B$11,MIN(DynamicTaskData[Start date])),TODAY()),TODAY())</f>
        <v>43759</v>
      </c>
      <c r="C4" s="3">
        <f ca="1">IFERROR(IF(Track_Today="Yes",IF(TODAY()&lt;MIN(DynamicTaskData[Start date]),0,9),0),0)</f>
        <v>0</v>
      </c>
    </row>
    <row r="5" spans="1:7" x14ac:dyDescent="0.2">
      <c r="B5" s="2">
        <f ca="1">IFERROR(IF(TODAY()&lt;MIN(DynamicTaskData[Start date]),MIN($B$11,MIN(DynamicTaskData[Start date])),TODAY()),TODAY())</f>
        <v>43759</v>
      </c>
      <c r="C5" s="3">
        <f ca="1">IFERROR(IF(Track_Today="Yes",IF(TODAY()&lt;MIN(DynamicTaskData[Start date]),0,9),0),0)</f>
        <v>0</v>
      </c>
    </row>
    <row r="6" spans="1:7" x14ac:dyDescent="0.2">
      <c r="B6" s="3"/>
    </row>
    <row r="7" spans="1:7" x14ac:dyDescent="0.2">
      <c r="A7" s="15" t="s">
        <v>33</v>
      </c>
      <c r="B7" s="4" t="s">
        <v>40</v>
      </c>
    </row>
    <row r="8" spans="1:7" x14ac:dyDescent="0.2">
      <c r="B8" s="4">
        <v>0</v>
      </c>
    </row>
    <row r="9" spans="1:7" x14ac:dyDescent="0.2">
      <c r="B9" s="4"/>
    </row>
    <row r="10" spans="1:7" ht="15" customHeight="1" x14ac:dyDescent="0.2">
      <c r="A10" s="14" t="s">
        <v>34</v>
      </c>
      <c r="B10" t="s">
        <v>41</v>
      </c>
      <c r="D10" t="s">
        <v>45</v>
      </c>
    </row>
    <row r="11" spans="1:7" x14ac:dyDescent="0.2">
      <c r="B11" s="2">
        <f ca="1">IFERROR(IF(ScrollingIncrement[scroll increment]=0,Start_Date,IF(Start_Date+ScrollingIncrement[scroll increment]*15&lt;End_Date,Start_Date+ScrollingIncrement[scroll increment]*15,End_Date-1)),"")</f>
        <v>43759</v>
      </c>
      <c r="D11">
        <v>45</v>
      </c>
    </row>
    <row r="12" spans="1:7" x14ac:dyDescent="0.2">
      <c r="B12" s="2">
        <f ca="1">IFERROR(IF($B$11+15&lt;End_Date,$B$11+15,End_Date),"")</f>
        <v>43774</v>
      </c>
    </row>
    <row r="14" spans="1:7" x14ac:dyDescent="0.2">
      <c r="A14" s="15" t="s">
        <v>35</v>
      </c>
      <c r="B14" t="s">
        <v>19</v>
      </c>
      <c r="C14" t="s">
        <v>44</v>
      </c>
      <c r="D14" t="s">
        <v>46</v>
      </c>
      <c r="E14" t="s">
        <v>47</v>
      </c>
      <c r="F14" s="12" t="s">
        <v>48</v>
      </c>
    </row>
    <row r="15" spans="1:7" ht="16" x14ac:dyDescent="0.2">
      <c r="B15" s="1" t="str">
        <f ca="1">IFERROR(IF(LEN(OFFSET('Chart data'!$H6,ScrollingIncrement[scroll increment],0,1,1))=0,"",IF(OR(OFFSET('Chart data'!$I6,ScrollingIncrement[scroll increment],0,1,1)&lt;=$B$12,OFFSET('Chart data'!$H6,ScrollingIncrement[scroll increment],0,1,1)&gt;=($B$11-$D$11)),INDEX(Tasks[],OFFSET('Chart data'!$G6,ScrollingIncrement[scroll increment],0,1,1),4),"")),"")</f>
        <v>Block 2 Nero</v>
      </c>
      <c r="C15" s="24">
        <f ca="1">IFERROR(IF(LEN(DynamicTaskData[[#This Row],[Tasks]])=0,$B$11,INDEX(Tasks[],OFFSET('Chart data'!$G6,ScrollingIncrement[scroll increment],0,1,1),2)),"")</f>
        <v>43759</v>
      </c>
      <c r="D15" s="3">
        <f ca="1">IFERROR(IF(LEN(DynamicTaskData[[#This Row],[Tasks]])=0,0,IF(AND('Chart data'!$H6&lt;=$B$12,'Chart data'!$I6&gt;=$B$12),ABS(OFFSET('Chart data'!$H6,ScrollingIncrement[scroll increment],0,1,1)-$B$12)+1,OFFSET('Chart data'!$K6,ScrollingIncrement[scroll increment],0,1,1))),"")</f>
        <v>16</v>
      </c>
      <c r="E15">
        <f ca="1">IFERROR(IF(LEN(DynamicTaskData[[#This Row],[Tasks]])=0,"",8),"")</f>
        <v>8</v>
      </c>
    </row>
    <row r="16" spans="1:7" ht="16" x14ac:dyDescent="0.2">
      <c r="B16" s="1" t="str">
        <f ca="1">IFERROR(IF(LEN(OFFSET('Chart data'!$H7,ScrollingIncrement[scroll increment],0,1,1))=0,"",IF(OR(OFFSET('Chart data'!$I7,ScrollingIncrement[scroll increment],0,1,1)&lt;=$B$12,OFFSET('Chart data'!$H7,ScrollingIncrement[scroll increment],0,1,1)&gt;=($B$11-$D$11)),INDEX(Tasks[],OFFSET('Chart data'!$G7,ScrollingIncrement[scroll increment],0,1,1),4),"")),"")</f>
        <v>Quiz 1</v>
      </c>
      <c r="C16" s="24">
        <f ca="1">IFERROR(IF(LEN(DynamicTaskData[[#This Row],[Tasks]])=0,$B$11,INDEX(Tasks[],OFFSET('Chart data'!$G7,ScrollingIncrement[scroll increment],0,1,1),2)),"")</f>
        <v>43762</v>
      </c>
      <c r="D16" s="3">
        <f ca="1">IFERROR(IF(LEN(DynamicTaskData[[#This Row],[Tasks]])=0,0,IF(AND('Chart data'!$H7&lt;=$B$12,'Chart data'!$I7&gt;=$B$12),ABS(OFFSET('Chart data'!$H7,ScrollingIncrement[scroll increment],0,1,1)-$B$12)+1,OFFSET('Chart data'!$K7,ScrollingIncrement[scroll increment],0,1,1))),"")</f>
        <v>1</v>
      </c>
      <c r="E16" s="3">
        <f ca="1">IFERROR(IF(LEN(DynamicTaskData[[#This Row],[Tasks]])=0,"",7),"")</f>
        <v>7</v>
      </c>
      <c r="G16" t="s">
        <v>49</v>
      </c>
    </row>
    <row r="17" spans="1:10" ht="16" x14ac:dyDescent="0.2">
      <c r="A17" s="15" t="s">
        <v>36</v>
      </c>
      <c r="B17" s="1" t="str">
        <f ca="1">IFERROR(IF(LEN(OFFSET('Chart data'!$H8,ScrollingIncrement[scroll increment],0,1,1))=0,"",IF(OR(OFFSET('Chart data'!$I8,ScrollingIncrement[scroll increment],0,1,1)&lt;=$B$12,OFFSET('Chart data'!$H8,ScrollingIncrement[scroll increment],0,1,1)&gt;=($B$11-$D$11)),INDEX(Tasks[],OFFSET('Chart data'!$G8,ScrollingIncrement[scroll increment],0,1,1),4),"")),"")</f>
        <v>Oral Exam</v>
      </c>
      <c r="C17" s="24">
        <f ca="1">IFERROR(IF(LEN(DynamicTaskData[[#This Row],[Tasks]])=0,$B$11,INDEX(Tasks[],OFFSET('Chart data'!$G8,ScrollingIncrement[scroll increment],0,1,1),2)),"")</f>
        <v>43766</v>
      </c>
      <c r="D17" s="3">
        <f ca="1">IFERROR(IF(LEN(DynamicTaskData[[#This Row],[Tasks]])=0,0,IF(AND('Chart data'!$H8&lt;=$B$12,'Chart data'!$I8&gt;=$B$12),ABS(OFFSET('Chart data'!$H8,ScrollingIncrement[scroll increment],0,1,1)-$B$12)+1,OFFSET('Chart data'!$K8,ScrollingIncrement[scroll increment],0,1,1))),"")</f>
        <v>1</v>
      </c>
      <c r="E17" s="3">
        <f ca="1">IFERROR(IF(LEN(DynamicTaskData[[#This Row],[Tasks]])=0,"",6),"")</f>
        <v>6</v>
      </c>
      <c r="G17" s="6" t="s">
        <v>8</v>
      </c>
      <c r="H17" s="6" t="s">
        <v>50</v>
      </c>
      <c r="I17" s="6" t="s">
        <v>51</v>
      </c>
      <c r="J17" t="s">
        <v>52</v>
      </c>
    </row>
    <row r="18" spans="1:10" ht="16" x14ac:dyDescent="0.2">
      <c r="B18" s="1" t="str">
        <f ca="1">IFERROR(IF(LEN(OFFSET('Chart data'!$H9,ScrollingIncrement[scroll increment],0,1,1))=0,"",IF(OR(OFFSET('Chart data'!$I9,ScrollingIncrement[scroll increment],0,1,1)&lt;=$B$12,OFFSET('Chart data'!$H9,ScrollingIncrement[scroll increment],0,1,1)&gt;=($B$11-$D$11)),INDEX(Tasks[],OFFSET('Chart data'!$G9,ScrollingIncrement[scroll increment],0,1,1),4),"")),"")</f>
        <v>Quiz 2</v>
      </c>
      <c r="C18" s="24">
        <f ca="1">IFERROR(IF(LEN(DynamicTaskData[[#This Row],[Tasks]])=0,$B$11,INDEX(Tasks[],OFFSET('Chart data'!$G9,ScrollingIncrement[scroll increment],0,1,1),2)),"")</f>
        <v>43770</v>
      </c>
      <c r="D18" s="3">
        <f ca="1">IFERROR(IF(LEN(DynamicTaskData[[#This Row],[Tasks]])=0,0,IF(AND('Chart data'!$H9&lt;=$B$12,'Chart data'!$I9&gt;=$B$12),ABS(OFFSET('Chart data'!$H9,ScrollingIncrement[scroll increment],0,1,1)-$B$12)+1,OFFSET('Chart data'!$K9,ScrollingIncrement[scroll increment],0,1,1))),"")</f>
        <v>1</v>
      </c>
      <c r="E18" s="3">
        <f ca="1">IFERROR(IF(LEN(DynamicTaskData[[#This Row],[Tasks]])=0,"",5),"")</f>
        <v>5</v>
      </c>
      <c r="G18" s="7" t="str">
        <f ca="1">IFERROR(IF(LEN('Chart data'!D6)=0,"",IF(AND('Chart data'!D6&lt;=$B$12,'Chart data'!D6&gt;=$B$11-$D$11),'Chart data'!E6,"")),"")</f>
        <v>Dissertation Plan</v>
      </c>
      <c r="H18" s="22">
        <f ca="1">IFERROR(IF(LEN(DynamicMilestoneData[[#This Row],[Milestones]])=0,$B$12,'Chart data'!$D6),2)</f>
        <v>43749</v>
      </c>
      <c r="I18" s="8">
        <f ca="1">IFERROR(IF(LEN(DynamicMilestoneData[[#This Row],[Milestones]])=0,"",'Chart data'!$C6),"")</f>
        <v>1</v>
      </c>
    </row>
    <row r="19" spans="1:10" ht="16" x14ac:dyDescent="0.2">
      <c r="B19" s="1" t="str">
        <f ca="1">IFERROR(IF(LEN(OFFSET('Chart data'!$H10,ScrollingIncrement[scroll increment],0,1,1))=0,"",IF(OR(OFFSET('Chart data'!$I10,ScrollingIncrement[scroll increment],0,1,1)&lt;=$B$12,OFFSET('Chart data'!$H10,ScrollingIncrement[scroll increment],0,1,1)&gt;=($B$11-$D$11)),INDEX(Tasks[],OFFSET('Chart data'!$G10,ScrollingIncrement[scroll increment],0,1,1),4),"")),"")</f>
        <v>Group Presentation</v>
      </c>
      <c r="C19" s="24">
        <f ca="1">IFERROR(IF(LEN(DynamicTaskData[[#This Row],[Tasks]])=0,$B$11,INDEX(Tasks[],OFFSET('Chart data'!$G10,ScrollingIncrement[scroll increment],0,1,1),2)),"")</f>
        <v>43776</v>
      </c>
      <c r="D19" s="3">
        <f ca="1">IFERROR(IF(LEN(DynamicTaskData[[#This Row],[Tasks]])=0,0,IF(AND('Chart data'!$H10&lt;=$B$12,'Chart data'!$I10&gt;=$B$12),ABS(OFFSET('Chart data'!$H10,ScrollingIncrement[scroll increment],0,1,1)-$B$12)+1,OFFSET('Chart data'!$K10,ScrollingIncrement[scroll increment],0,1,1))),"")</f>
        <v>1</v>
      </c>
      <c r="E19" s="3">
        <f ca="1">IFERROR(IF(LEN(DynamicTaskData[[#This Row],[Tasks]])=0,"",4),"")</f>
        <v>4</v>
      </c>
      <c r="G19" s="7" t="str">
        <f ca="1">IFERROR(IF(LEN('Chart data'!D7)=0,"",IF(AND('Chart data'!D7&lt;=$B$12,'Chart data'!D7&gt;=$B$11-$D$11),'Chart data'!E7,"")),"")</f>
        <v/>
      </c>
      <c r="H19" s="22">
        <f ca="1">IFERROR(IF(LEN(DynamicMilestoneData[[#This Row],[Milestones]])=0,$B$12,'Chart data'!$D7),2)</f>
        <v>43774</v>
      </c>
      <c r="I19" s="8" t="str">
        <f ca="1">IFERROR(IF(LEN(DynamicMilestoneData[[#This Row],[Milestones]])=0,"",'Chart data'!$C7),"")</f>
        <v/>
      </c>
    </row>
    <row r="20" spans="1:10" ht="16" x14ac:dyDescent="0.2">
      <c r="B20" s="1" t="str">
        <f ca="1">IFERROR(IF(LEN(OFFSET('Chart data'!#REF!,ScrollingIncrement[scroll increment],0,1,1))=0,"",IF(OR(OFFSET('Chart data'!$I11,ScrollingIncrement[scroll increment],0,1,1)&lt;=$B$12,OFFSET('Chart data'!#REF!,ScrollingIncrement[scroll increment],0,1,1)&gt;=($B$11-$D$11)),INDEX(Tasks[],OFFSET('Chart data'!$G11,ScrollingIncrement[scroll increment],0,1,1),4),"")),"")</f>
        <v/>
      </c>
      <c r="C20" s="24">
        <f ca="1">IFERROR(IF(LEN(DynamicTaskData[[#This Row],[Tasks]])=0,$B$11,INDEX(Tasks[],OFFSET('Chart data'!$G11,ScrollingIncrement[scroll increment],0,1,1),2)),"")</f>
        <v>43759</v>
      </c>
      <c r="D20" s="3">
        <f ca="1">IFERROR(IF(LEN(DynamicTaskData[[#This Row],[Tasks]])=0,0,IF(AND('Chart data'!#REF!&lt;=$B$12,'Chart data'!$I11&gt;=$B$12),ABS(OFFSET('Chart data'!#REF!,ScrollingIncrement[scroll increment],0,1,1)-$B$12)+1,OFFSET('Chart data'!$K11,ScrollingIncrement[scroll increment],0,1,1))),"")</f>
        <v>0</v>
      </c>
      <c r="E20" s="3" t="str">
        <f ca="1">IFERROR(IF(LEN(DynamicTaskData[[#This Row],[Tasks]])=0,"",3),"")</f>
        <v/>
      </c>
      <c r="G20" s="7" t="str">
        <f ca="1">IFERROR(IF(LEN('Chart data'!D8)=0,"",IF(AND('Chart data'!D8&lt;=$B$12,'Chart data'!D8&gt;=$B$11-$D$11),'Chart data'!E8,"")),"")</f>
        <v/>
      </c>
      <c r="H20" s="22">
        <f ca="1">IFERROR(IF(LEN(DynamicMilestoneData[[#This Row],[Milestones]])=0,$B$12,'Chart data'!$D8),2)</f>
        <v>43774</v>
      </c>
      <c r="I20" s="8" t="str">
        <f ca="1">IFERROR(IF(LEN(DynamicMilestoneData[[#This Row],[Milestones]])=0,"",'Chart data'!$C8),"")</f>
        <v/>
      </c>
    </row>
    <row r="21" spans="1:10" ht="16" x14ac:dyDescent="0.2">
      <c r="B21" s="1" t="str">
        <f ca="1">IFERROR(IF(LEN(OFFSET('Chart data'!$H11,ScrollingIncrement[scroll increment],0,1,1))=0,"",IF(OR(OFFSET('Chart data'!$I12,ScrollingIncrement[scroll increment],0,1,1)&lt;=$B$12,OFFSET('Chart data'!$H11,ScrollingIncrement[scroll increment],0,1,1)&gt;=($B$11-$D$11)),INDEX(Tasks[],OFFSET('Chart data'!$G12,ScrollingIncrement[scroll increment],0,1,1),4),"")),"")</f>
        <v>Quiz 4</v>
      </c>
      <c r="C21" s="24">
        <f ca="1">IFERROR(IF(LEN(DynamicTaskData[[#This Row],[Tasks]])=0,$B$11,INDEX(Tasks[],OFFSET('Chart data'!$G12,ScrollingIncrement[scroll increment],0,1,1),2)),"")</f>
        <v>43780</v>
      </c>
      <c r="D21" s="3">
        <f ca="1">IFERROR(IF(LEN(DynamicTaskData[[#This Row],[Tasks]])=0,0,IF(AND('Chart data'!$H11&lt;=$B$12,'Chart data'!$I12&gt;=$B$12),ABS(OFFSET('Chart data'!$H11,ScrollingIncrement[scroll increment],0,1,1)-$B$12)+1,OFFSET('Chart data'!$K12,ScrollingIncrement[scroll increment],0,1,1))),"")</f>
        <v>1</v>
      </c>
      <c r="E21" s="3">
        <f ca="1">IFERROR(IF(LEN(DynamicTaskData[[#This Row],[Tasks]])=0,"",2),"")</f>
        <v>2</v>
      </c>
      <c r="G21" s="7" t="str">
        <f>IFERROR(IF(LEN('Chart data'!D9)=0,"",IF(AND('Chart data'!D9&lt;=$B$12,'Chart data'!D9&gt;=$B$11-$D$11),'Chart data'!E9,"")),"")</f>
        <v/>
      </c>
      <c r="H21" s="22">
        <f ca="1">IFERROR(IF(LEN(DynamicMilestoneData[[#This Row],[Milestones]])=0,$B$12,'Chart data'!$D9),2)</f>
        <v>43774</v>
      </c>
      <c r="I21" s="8" t="str">
        <f>IFERROR(IF(LEN(DynamicMilestoneData[[#This Row],[Milestones]])=0,"",'Chart data'!$C9),"")</f>
        <v/>
      </c>
    </row>
    <row r="22" spans="1:10" ht="16" x14ac:dyDescent="0.2">
      <c r="G22" s="7" t="str">
        <f>IFERROR(IF(LEN('Chart data'!D10)=0,"",IF(AND('Chart data'!D10&lt;=$B$12,'Chart data'!D10&gt;=$B$11-$D$11),'Chart data'!E10,"")),"")</f>
        <v/>
      </c>
      <c r="H22" s="22">
        <f ca="1">IFERROR(IF(LEN(DynamicMilestoneData[[#This Row],[Milestones]])=0,$B$12,'Chart data'!$D10),2)</f>
        <v>43774</v>
      </c>
      <c r="I22" s="8" t="str">
        <f>IFERROR(IF(LEN(DynamicMilestoneData[[#This Row],[Milestones]])=0,"",'Chart data'!$C10),"")</f>
        <v/>
      </c>
    </row>
    <row r="23" spans="1:10" ht="16" x14ac:dyDescent="0.2">
      <c r="G23" s="7" t="str">
        <f>IFERROR(IF(LEN('Chart data'!D11)=0,"",IF(AND('Chart data'!D11&lt;=$B$12,'Chart data'!D11&gt;=$B$11-$D$11),'Chart data'!E11,"")),"")</f>
        <v/>
      </c>
      <c r="H23" s="22">
        <f ca="1">IFERROR(IF(LEN(DynamicMilestoneData[[#This Row],[Milestones]])=0,$B$12,'Chart data'!$D11),2)</f>
        <v>43774</v>
      </c>
      <c r="I23" s="8" t="str">
        <f>IFERROR(IF(LEN(DynamicMilestoneData[[#This Row],[Milestones]])=0,"",'Chart data'!$C11),"")</f>
        <v/>
      </c>
    </row>
    <row r="24" spans="1:10" ht="16" x14ac:dyDescent="0.2">
      <c r="G24" s="7" t="str">
        <f>IFERROR(IF(LEN('Chart data'!D12)=0,"",IF(AND('Chart data'!D12&lt;=$B$12,'Chart data'!D12&gt;=$B$11-$D$11),'Chart data'!E12,"")),"")</f>
        <v/>
      </c>
      <c r="H24" s="22">
        <f ca="1">IFERROR(IF(LEN(DynamicMilestoneData[[#This Row],[Milestones]])=0,$B$12,'Chart data'!$D12),2)</f>
        <v>43774</v>
      </c>
      <c r="I24" s="8" t="str">
        <f>IFERROR(IF(LEN(DynamicMilestoneData[[#This Row],[Milestones]])=0,"",'Chart data'!$C12),"")</f>
        <v/>
      </c>
    </row>
    <row r="25" spans="1:10" ht="16" x14ac:dyDescent="0.2">
      <c r="G25" s="7" t="str">
        <f>IFERROR(IF(LEN('Chart data'!D13)=0,"",IF(AND('Chart data'!D13&lt;=$B$12,'Chart data'!D13&gt;=$B$11-$D$11),'Chart data'!E13,"")),"")</f>
        <v/>
      </c>
      <c r="H25" s="22">
        <f ca="1">IFERROR(IF(LEN(DynamicMilestoneData[[#This Row],[Milestones]])=0,$B$12,'Chart data'!$D13),2)</f>
        <v>43774</v>
      </c>
      <c r="I25" s="8" t="str">
        <f>IFERROR(IF(LEN(DynamicMilestoneData[[#This Row],[Milestones]])=0,"",'Chart data'!$C13),"")</f>
        <v/>
      </c>
    </row>
    <row r="26" spans="1:10" ht="16" x14ac:dyDescent="0.2">
      <c r="G26" s="7" t="str">
        <f>IFERROR(IF(LEN('Chart data'!D14)=0,"",IF(AND('Chart data'!D14&lt;=$B$12,'Chart data'!D14&gt;=$B$11-$D$11),'Chart data'!E14,"")),"")</f>
        <v/>
      </c>
      <c r="H26" s="22">
        <f ca="1">IFERROR(IF(LEN(DynamicMilestoneData[[#This Row],[Milestones]])=0,$B$12,'Chart data'!$D14),2)</f>
        <v>43774</v>
      </c>
      <c r="I26" s="8" t="str">
        <f>IFERROR(IF(LEN(DynamicMilestoneData[[#This Row],[Milestones]])=0,"",'Chart data'!$C14),"")</f>
        <v/>
      </c>
    </row>
    <row r="27" spans="1:10" ht="16" x14ac:dyDescent="0.2">
      <c r="G27" s="7" t="str">
        <f>IFERROR(IF(LEN('Chart data'!D15)=0,"",IF(AND('Chart data'!D15&lt;=$B$12,'Chart data'!D15&gt;=$B$11-$D$11),'Chart data'!E15,"")),"")</f>
        <v/>
      </c>
      <c r="H27" s="22">
        <f ca="1">IFERROR(IF(LEN(DynamicMilestoneData[[#This Row],[Milestones]])=0,$B$12,'Chart data'!$D15),2)</f>
        <v>43774</v>
      </c>
      <c r="I27" s="8" t="str">
        <f>IFERROR(IF(LEN(DynamicMilestoneData[[#This Row],[Milestones]])=0,"",'Chart data'!$C15),"")</f>
        <v/>
      </c>
    </row>
    <row r="28" spans="1:10" ht="16" x14ac:dyDescent="0.2">
      <c r="G28" s="7" t="str">
        <f>IFERROR(IF(LEN('Chart data'!D16)=0,"",IF(AND('Chart data'!D16&lt;=$B$12,'Chart data'!D16&gt;=$B$11-$D$11),'Chart data'!E16,"")),"")</f>
        <v/>
      </c>
      <c r="H28" s="22">
        <f ca="1">IFERROR(IF(LEN(DynamicMilestoneData[[#This Row],[Milestones]])=0,$B$12,'Chart data'!$D16),2)</f>
        <v>43774</v>
      </c>
      <c r="I28" s="8" t="str">
        <f>IFERROR(IF(LEN(DynamicMilestoneData[[#This Row],[Milestones]])=0,"",'Chart data'!$C16),"")</f>
        <v/>
      </c>
    </row>
    <row r="29" spans="1:10" ht="16" x14ac:dyDescent="0.2">
      <c r="G29" s="7" t="str">
        <f>IFERROR(IF(LEN('Chart data'!D17)=0,"",IF(AND('Chart data'!D17&lt;=$B$12,'Chart data'!D17&gt;=$B$11-$D$11),'Chart data'!E17,"")),"")</f>
        <v/>
      </c>
      <c r="H29" s="22">
        <f ca="1">IFERROR(IF(LEN(DynamicMilestoneData[[#This Row],[Milestones]])=0,$B$12,'Chart data'!$D17),2)</f>
        <v>43774</v>
      </c>
      <c r="I29" s="8" t="str">
        <f>IFERROR(IF(LEN(DynamicMilestoneData[[#This Row],[Milestones]])=0,"",'Chart data'!$C17),"")</f>
        <v/>
      </c>
    </row>
    <row r="30" spans="1:10" ht="16" x14ac:dyDescent="0.2">
      <c r="G30" s="7" t="str">
        <f>IFERROR(IF(LEN('Chart data'!D18)=0,"",IF(AND('Chart data'!D18&lt;=$B$12,'Chart data'!D18&gt;=$B$11-$D$11),'Chart data'!E18,"")),"")</f>
        <v/>
      </c>
      <c r="H30" s="22">
        <f ca="1">IFERROR(IF(LEN(DynamicMilestoneData[[#This Row],[Milestones]])=0,$B$12,'Chart data'!$D18),2)</f>
        <v>43774</v>
      </c>
      <c r="I30" s="8" t="str">
        <f>IFERROR(IF(LEN(DynamicMilestoneData[[#This Row],[Milestones]])=0,"",'Chart data'!$C18),"")</f>
        <v/>
      </c>
    </row>
    <row r="31" spans="1:10" ht="16" x14ac:dyDescent="0.2">
      <c r="G31" s="7" t="str">
        <f>IFERROR(IF(LEN('Chart data'!D19)=0,"",IF(AND('Chart data'!D19&lt;=$B$12,'Chart data'!D19&gt;=$B$11-$D$11),'Chart data'!E19,"")),"")</f>
        <v/>
      </c>
      <c r="H31" s="22">
        <f ca="1">IFERROR(IF(LEN(DynamicMilestoneData[[#This Row],[Milestones]])=0,$B$12,'Chart data'!$D19),2)</f>
        <v>43774</v>
      </c>
      <c r="I31" s="8" t="str">
        <f>IFERROR(IF(LEN(DynamicMilestoneData[[#This Row],[Milestones]])=0,"",'Chart data'!$C19),"")</f>
        <v/>
      </c>
    </row>
    <row r="32" spans="1:10" ht="16" x14ac:dyDescent="0.2">
      <c r="A32" s="15" t="s">
        <v>37</v>
      </c>
      <c r="G32" s="7" t="str">
        <f>IFERROR(IF(LEN('Chart data'!D20)=0,"",IF(AND('Chart data'!D20&lt;=$B$12,'Chart data'!D20&gt;=$B$11-$D$11),'Chart data'!E20,"")),"")</f>
        <v/>
      </c>
      <c r="H32" s="22">
        <f ca="1">IFERROR(IF(LEN(DynamicMilestoneData[[#This Row],[Milestones]])=0,$B$12,'Chart data'!$D20),2)</f>
        <v>43774</v>
      </c>
      <c r="I32" s="8" t="str">
        <f>IFERROR(IF(LEN(DynamicMilestoneData[[#This Row],[Milestones]])=0,"",'Chart data'!$C20),"")</f>
        <v/>
      </c>
      <c r="J32" s="12" t="s">
        <v>53</v>
      </c>
    </row>
  </sheetData>
  <printOptions horizontalCentered="1"/>
  <pageMargins left="0.7" right="0.7" top="0.75" bottom="0.75" header="0.3" footer="0.3"/>
  <pageSetup paperSize="9" scale="25" fitToHeight="0" orientation="portrait" horizontalDpi="1200" verticalDpi="1200" r:id="rId1"/>
  <headerFooter differentFirst="1">
    <oddFooter>Page &amp;P of &amp;N</oddFooter>
  </headerFooter>
  <ignoredErrors>
    <ignoredError sqref="B11:B12 E15:E21" calculatedColumn="1"/>
  </ignoredErrors>
  <tableParts count="6">
    <tablePart r:id="rId2"/>
    <tablePart r:id="rId3"/>
    <tablePart r:id="rId4"/>
    <tablePart r:id="rId5"/>
    <tablePart r:id="rId6"/>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D9CFDD-EC4B-4303-9E14-A49D2BBA1837}">
  <sheetPr>
    <pageSetUpPr fitToPage="1"/>
  </sheetPr>
  <dimension ref="A1:A11"/>
  <sheetViews>
    <sheetView showGridLines="0" workbookViewId="0"/>
  </sheetViews>
  <sheetFormatPr baseColWidth="10" defaultColWidth="8.83203125" defaultRowHeight="15" x14ac:dyDescent="0.2"/>
  <cols>
    <col min="1" max="1" width="78.6640625" customWidth="1"/>
  </cols>
  <sheetData>
    <row r="1" spans="1:1" ht="50" customHeight="1" x14ac:dyDescent="0.25">
      <c r="A1" s="13" t="s">
        <v>54</v>
      </c>
    </row>
    <row r="2" spans="1:1" ht="144" x14ac:dyDescent="0.2">
      <c r="A2" s="1" t="s">
        <v>55</v>
      </c>
    </row>
    <row r="3" spans="1:1" x14ac:dyDescent="0.2">
      <c r="A3" s="20" t="s">
        <v>56</v>
      </c>
    </row>
    <row r="4" spans="1:1" ht="256" x14ac:dyDescent="0.2">
      <c r="A4" s="1" t="s">
        <v>57</v>
      </c>
    </row>
    <row r="5" spans="1:1" x14ac:dyDescent="0.2">
      <c r="A5" s="20" t="s">
        <v>58</v>
      </c>
    </row>
    <row r="6" spans="1:1" ht="176" x14ac:dyDescent="0.2">
      <c r="A6" s="1" t="s">
        <v>59</v>
      </c>
    </row>
    <row r="7" spans="1:1" x14ac:dyDescent="0.2">
      <c r="A7" s="23" t="s">
        <v>60</v>
      </c>
    </row>
    <row r="8" spans="1:1" ht="64" x14ac:dyDescent="0.2">
      <c r="A8" s="1" t="s">
        <v>61</v>
      </c>
    </row>
    <row r="9" spans="1:1" ht="48" x14ac:dyDescent="0.2">
      <c r="A9" s="1" t="s">
        <v>62</v>
      </c>
    </row>
    <row r="10" spans="1:1" ht="64" x14ac:dyDescent="0.2">
      <c r="A10" s="1" t="s">
        <v>63</v>
      </c>
    </row>
    <row r="11" spans="1:1" ht="16" x14ac:dyDescent="0.2">
      <c r="A11" s="1" t="s">
        <v>64</v>
      </c>
    </row>
  </sheetData>
  <printOptions horizontalCentered="1"/>
  <pageMargins left="0.7" right="0.7" top="0.75" bottom="0.75" header="0.3" footer="0.3"/>
  <pageSetup paperSize="9" fitToHeight="0" orientation="portrait" horizontalDpi="1200" verticalDpi="1200" r:id="rId1"/>
  <headerFooter differentFirst="1">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Chart data</vt:lpstr>
      <vt:lpstr>Gantt Chart</vt:lpstr>
      <vt:lpstr>Dynamic Chart Data Hidden</vt:lpstr>
      <vt:lpstr>About</vt:lpstr>
      <vt:lpstr>Track_Today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2019-10-08T09:18:26Z</cp:lastPrinted>
  <dcterms:created xsi:type="dcterms:W3CDTF">2018-08-16T07:54:03Z</dcterms:created>
  <dcterms:modified xsi:type="dcterms:W3CDTF">2019-10-11T13:12:10Z</dcterms:modified>
</cp:coreProperties>
</file>