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931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uowtsd-my.sharepoint.com/personal/stephen_mosey_uwtsd_ac_uk/Documents/Teaching/"/>
    </mc:Choice>
  </mc:AlternateContent>
  <xr:revisionPtr revIDLastSave="0" documentId="8_{C523A896-A8C3-410C-A519-316CC13AF7F9}" xr6:coauthVersionLast="47" xr6:coauthVersionMax="47" xr10:uidLastSave="{00000000-0000-0000-0000-000000000000}"/>
  <bookViews>
    <workbookView xWindow="-93" yWindow="-93" windowWidth="20186" windowHeight="12920" xr2:uid="{2AB17D03-2F60-4F6B-85D7-16C939A4CB2F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H5" i="1" l="1"/>
  <c r="H6" i="1"/>
  <c r="H7" i="1"/>
  <c r="I7" i="1" s="1"/>
  <c r="J7" i="1" s="1"/>
  <c r="H8" i="1"/>
  <c r="H9" i="1"/>
  <c r="H10" i="1"/>
  <c r="H11" i="1"/>
  <c r="H12" i="1"/>
  <c r="H13" i="1"/>
  <c r="H4" i="1"/>
  <c r="I4" i="1" s="1"/>
  <c r="F5" i="1"/>
  <c r="F6" i="1"/>
  <c r="F7" i="1"/>
  <c r="F8" i="1"/>
  <c r="F9" i="1"/>
  <c r="F10" i="1"/>
  <c r="F11" i="1"/>
  <c r="I11" i="1" s="1"/>
  <c r="J11" i="1" s="1"/>
  <c r="F12" i="1"/>
  <c r="I12" i="1" s="1"/>
  <c r="J12" i="1" s="1"/>
  <c r="F13" i="1"/>
  <c r="F4" i="1"/>
  <c r="G18" i="1"/>
  <c r="E18" i="1"/>
  <c r="D18" i="1"/>
  <c r="E17" i="1"/>
  <c r="D17" i="1"/>
  <c r="E16" i="1"/>
  <c r="D16" i="1"/>
  <c r="E15" i="1"/>
  <c r="D15" i="1"/>
  <c r="I9" i="1"/>
  <c r="J9" i="1" s="1"/>
  <c r="I8" i="1"/>
  <c r="J8" i="1" s="1"/>
  <c r="G16" i="1"/>
  <c r="G17" i="1"/>
  <c r="I10" i="1" l="1"/>
  <c r="J10" i="1" s="1"/>
  <c r="I13" i="1"/>
  <c r="J13" i="1" s="1"/>
  <c r="I6" i="1"/>
  <c r="J6" i="1" s="1"/>
  <c r="J4" i="1"/>
  <c r="G15" i="1"/>
  <c r="I5" i="1"/>
  <c r="J5" i="1" s="1"/>
  <c r="I16" i="1" l="1"/>
  <c r="I17" i="1"/>
  <c r="I18" i="1"/>
  <c r="I15" i="1"/>
</calcChain>
</file>

<file path=xl/sharedStrings.xml><?xml version="1.0" encoding="utf-8"?>
<sst xmlns="http://schemas.openxmlformats.org/spreadsheetml/2006/main" count="38" uniqueCount="36">
  <si>
    <t xml:space="preserve">ACDA4006 </t>
  </si>
  <si>
    <t>Electrical &amp; Electronic Principles (OME)</t>
  </si>
  <si>
    <t>Assignment</t>
  </si>
  <si>
    <t>Exam</t>
  </si>
  <si>
    <t>Number</t>
  </si>
  <si>
    <t>First name</t>
  </si>
  <si>
    <t>Surname</t>
  </si>
  <si>
    <t>Similarity</t>
  </si>
  <si>
    <t>graded</t>
  </si>
  <si>
    <t>weighted</t>
  </si>
  <si>
    <t>Total</t>
  </si>
  <si>
    <t>P/F</t>
  </si>
  <si>
    <t>Joshua Luke</t>
  </si>
  <si>
    <t>Evans</t>
  </si>
  <si>
    <t xml:space="preserve">Peter Zoltan </t>
  </si>
  <si>
    <t>Down</t>
  </si>
  <si>
    <t>Stan Joseph</t>
  </si>
  <si>
    <t>Collins</t>
  </si>
  <si>
    <t xml:space="preserve">Joshua Warren </t>
  </si>
  <si>
    <t>Ede</t>
  </si>
  <si>
    <t>Abdulwahab</t>
  </si>
  <si>
    <t>Mahmoud</t>
  </si>
  <si>
    <t>Anna</t>
  </si>
  <si>
    <t>Williams</t>
  </si>
  <si>
    <t>Ryan</t>
  </si>
  <si>
    <t>Garry</t>
  </si>
  <si>
    <t>Jacob Ian</t>
  </si>
  <si>
    <t>Smith</t>
  </si>
  <si>
    <t>Sam</t>
  </si>
  <si>
    <t>Parker</t>
  </si>
  <si>
    <t>Will</t>
  </si>
  <si>
    <t>Noakes</t>
  </si>
  <si>
    <t>Max</t>
  </si>
  <si>
    <t>Min</t>
  </si>
  <si>
    <t>Mean</t>
  </si>
  <si>
    <t>Std Dev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</si>
</sst>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%"/>
  </numFmts>
  <fonts count="3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rgb="FF00000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9" fontId="1" fillId="0" borderId="0" applyFont="0" applyFill="0" applyBorder="0" applyAlignment="0" applyProtection="0"/>
  </cellStyleXfs>
  <cellXfs count="7">
    <xf numFmtId="0" fontId="0" fillId="0" borderId="0" xfId="0"/>
    <xf numFmtId="0" fontId="0" fillId="0" borderId="0" xfId="0" applyAlignment="1">
      <alignment horizontal="left"/>
    </xf>
    <xf numFmtId="9" fontId="0" fillId="0" borderId="0" xfId="0" applyNumberFormat="1"/>
    <xf numFmtId="0" fontId="2" fillId="0" borderId="0" xfId="0" applyFont="1"/>
    <xf numFmtId="164" fontId="0" fillId="0" borderId="0" xfId="0" applyNumberFormat="1"/>
    <xf numFmtId="9" fontId="0" fillId="0" borderId="0" xfId="1" applyFont="1"/>
    <xf numFmtId="0" fontId="0" fillId="0" borderId="0" xfId="0" applyAlignment="1"/>
  </cellXfs>
  <cellStyles count="2">
    <cellStyle name="Normal" xfId="0" builtinId="0"/>
    <cellStyle name="Percent" xfId="1" builtinId="5"/>
  </cellStyles>
  <dxfs count="8"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B22C85F-EC0E-4D34-976E-EC9EF56E504E}">
  <dimension ref="A1:J18"/>
  <sheetViews>
    <sheetView tabSelected="1" workbookViewId="0">
      <selection activeCell="B19" sqref="B19"/>
    </sheetView>
  </sheetViews>
  <sheetFormatPr defaultRowHeight="14.35" x14ac:dyDescent="0.5"/>
  <cols>
    <col min="1" max="1" width="9.64453125" bestFit="1" customWidth="1"/>
    <col min="2" max="2" width="13" bestFit="1" customWidth="1"/>
    <col min="3" max="3" width="8.87890625" bestFit="1" customWidth="1"/>
    <col min="4" max="4" width="8.234375" bestFit="1" customWidth="1"/>
  </cols>
  <sheetData>
    <row r="1" spans="1:10" x14ac:dyDescent="0.5">
      <c r="A1" t="s">
        <v>0</v>
      </c>
      <c r="B1" s="6" t="s">
        <v>1</v>
      </c>
      <c r="C1" s="6"/>
      <c r="D1" s="6"/>
      <c r="E1" s="6"/>
    </row>
    <row r="2" spans="1:10" x14ac:dyDescent="0.5">
      <c r="D2" s="1" t="s">
        <v>2</v>
      </c>
      <c r="E2" s="1"/>
      <c r="F2" s="2">
        <v>0.5</v>
      </c>
      <c r="G2" t="s">
        <v>3</v>
      </c>
      <c r="H2" s="2">
        <v>0.5</v>
      </c>
    </row>
    <row r="3" spans="1:10" x14ac:dyDescent="0.5">
      <c r="A3" t="s">
        <v>4</v>
      </c>
      <c r="B3" t="s">
        <v>5</v>
      </c>
      <c r="C3" t="s">
        <v>6</v>
      </c>
      <c r="D3" t="s">
        <v>7</v>
      </c>
      <c r="E3" t="s">
        <v>8</v>
      </c>
      <c r="F3" t="s">
        <v>9</v>
      </c>
      <c r="G3" t="s">
        <v>8</v>
      </c>
      <c r="H3" t="s">
        <v>9</v>
      </c>
      <c r="I3" t="s">
        <v>10</v>
      </c>
      <c r="J3" t="s">
        <v>11</v>
      </c>
    </row>
    <row r="4" spans="1:10" x14ac:dyDescent="0.5">
      <c r="A4" s="3">
        <v>2011912</v>
      </c>
      <c r="B4" s="3" t="s">
        <v>12</v>
      </c>
      <c r="C4" s="3" t="s">
        <v>13</v>
      </c>
      <c r="D4" s="2">
        <v>0.11</v>
      </c>
      <c r="E4" s="2">
        <v>0.75</v>
      </c>
      <c r="F4" s="4">
        <f>E4*F$2</f>
        <v>0.375</v>
      </c>
      <c r="G4" s="2">
        <v>0.77142857142857146</v>
      </c>
      <c r="H4" s="4">
        <f>G4*H$2</f>
        <v>0.38571428571428573</v>
      </c>
      <c r="I4" s="2">
        <f>F4+H4</f>
        <v>0.76071428571428568</v>
      </c>
      <c r="J4" t="str">
        <f t="shared" ref="J4:J13" si="0">IF(_xlfn.CEILING.MATH(I4,0.01)&gt;=40%,"Pass","Fail")</f>
        <v>Pass</v>
      </c>
    </row>
    <row r="5" spans="1:10" x14ac:dyDescent="0.5">
      <c r="A5" s="3">
        <v>2022104</v>
      </c>
      <c r="B5" s="3" t="s">
        <v>14</v>
      </c>
      <c r="C5" s="3" t="s">
        <v>15</v>
      </c>
      <c r="D5" s="2">
        <v>0.14000000000000001</v>
      </c>
      <c r="E5" s="2">
        <v>0.67</v>
      </c>
      <c r="F5" s="4">
        <f t="shared" ref="F5:F13" si="1">E5*F$2</f>
        <v>0.33500000000000002</v>
      </c>
      <c r="G5" s="2">
        <v>0.94285714285714284</v>
      </c>
      <c r="H5" s="4">
        <f t="shared" ref="H5:H13" si="2">G5*H$2</f>
        <v>0.47142857142857142</v>
      </c>
      <c r="I5" s="2">
        <f t="shared" ref="I5:I12" si="3">F5+H5</f>
        <v>0.80642857142857149</v>
      </c>
      <c r="J5" t="str">
        <f t="shared" si="0"/>
        <v>Pass</v>
      </c>
    </row>
    <row r="6" spans="1:10" x14ac:dyDescent="0.5">
      <c r="A6" s="3">
        <v>2022429</v>
      </c>
      <c r="B6" s="3" t="s">
        <v>16</v>
      </c>
      <c r="C6" s="3" t="s">
        <v>17</v>
      </c>
      <c r="D6" s="2">
        <v>0.06</v>
      </c>
      <c r="E6" s="2">
        <v>0.7</v>
      </c>
      <c r="F6" s="4">
        <f t="shared" si="1"/>
        <v>0.35</v>
      </c>
      <c r="G6" s="2">
        <v>1</v>
      </c>
      <c r="H6" s="4">
        <f t="shared" si="2"/>
        <v>0.5</v>
      </c>
      <c r="I6" s="2">
        <f t="shared" si="3"/>
        <v>0.85</v>
      </c>
      <c r="J6" t="str">
        <f t="shared" si="0"/>
        <v>Pass</v>
      </c>
    </row>
    <row r="7" spans="1:10" x14ac:dyDescent="0.5">
      <c r="A7" s="3">
        <v>2023302</v>
      </c>
      <c r="B7" s="3" t="s">
        <v>18</v>
      </c>
      <c r="C7" s="3" t="s">
        <v>19</v>
      </c>
      <c r="D7" s="2">
        <v>0.08</v>
      </c>
      <c r="E7" s="2">
        <v>0.7</v>
      </c>
      <c r="F7" s="4">
        <f t="shared" si="1"/>
        <v>0.35</v>
      </c>
      <c r="G7" s="2">
        <v>0.9</v>
      </c>
      <c r="H7" s="4">
        <f t="shared" si="2"/>
        <v>0.45</v>
      </c>
      <c r="I7" s="2">
        <f t="shared" si="3"/>
        <v>0.8</v>
      </c>
      <c r="J7" t="str">
        <f t="shared" si="0"/>
        <v>Pass</v>
      </c>
    </row>
    <row r="8" spans="1:10" x14ac:dyDescent="0.5">
      <c r="A8" s="3">
        <v>2023508</v>
      </c>
      <c r="B8" s="3" t="s">
        <v>20</v>
      </c>
      <c r="C8" s="3" t="s">
        <v>21</v>
      </c>
      <c r="D8" s="2">
        <v>0.18</v>
      </c>
      <c r="E8" s="2">
        <v>0.51</v>
      </c>
      <c r="F8" s="4">
        <f t="shared" si="1"/>
        <v>0.255</v>
      </c>
      <c r="G8" s="2">
        <v>0.55714285714285716</v>
      </c>
      <c r="H8" s="4">
        <f t="shared" si="2"/>
        <v>0.27857142857142858</v>
      </c>
      <c r="I8" s="2">
        <f t="shared" si="3"/>
        <v>0.53357142857142859</v>
      </c>
      <c r="J8" t="str">
        <f t="shared" si="0"/>
        <v>Pass</v>
      </c>
    </row>
    <row r="9" spans="1:10" x14ac:dyDescent="0.5">
      <c r="A9" s="3">
        <v>2023597</v>
      </c>
      <c r="B9" s="3" t="s">
        <v>22</v>
      </c>
      <c r="C9" s="3" t="s">
        <v>23</v>
      </c>
      <c r="D9" s="2">
        <v>0.13</v>
      </c>
      <c r="E9" s="2">
        <v>0.53</v>
      </c>
      <c r="F9" s="4">
        <f t="shared" si="1"/>
        <v>0.26500000000000001</v>
      </c>
      <c r="G9" s="2">
        <v>0.47142857142857142</v>
      </c>
      <c r="H9" s="4">
        <f t="shared" si="2"/>
        <v>0.23571428571428571</v>
      </c>
      <c r="I9" s="2">
        <f t="shared" si="3"/>
        <v>0.50071428571428567</v>
      </c>
      <c r="J9" t="str">
        <f t="shared" si="0"/>
        <v>Pass</v>
      </c>
    </row>
    <row r="10" spans="1:10" x14ac:dyDescent="0.5">
      <c r="A10" s="3">
        <v>2024366</v>
      </c>
      <c r="B10" s="3" t="s">
        <v>24</v>
      </c>
      <c r="C10" s="3" t="s">
        <v>25</v>
      </c>
      <c r="D10" s="2">
        <v>7.0000000000000007E-2</v>
      </c>
      <c r="E10" s="2">
        <v>0.57999999999999996</v>
      </c>
      <c r="F10" s="4">
        <f t="shared" si="1"/>
        <v>0.28999999999999998</v>
      </c>
      <c r="G10" s="2">
        <v>0.51428571428571423</v>
      </c>
      <c r="H10" s="4">
        <f t="shared" si="2"/>
        <v>0.25714285714285712</v>
      </c>
      <c r="I10" s="2">
        <f t="shared" si="3"/>
        <v>0.54714285714285715</v>
      </c>
      <c r="J10" t="str">
        <f t="shared" si="0"/>
        <v>Pass</v>
      </c>
    </row>
    <row r="11" spans="1:10" x14ac:dyDescent="0.5">
      <c r="A11" s="3">
        <v>2018631</v>
      </c>
      <c r="B11" s="3" t="s">
        <v>26</v>
      </c>
      <c r="C11" s="3" t="s">
        <v>27</v>
      </c>
      <c r="D11" s="2">
        <v>0.08</v>
      </c>
      <c r="E11" s="2">
        <v>0.63</v>
      </c>
      <c r="F11" s="4">
        <f t="shared" si="1"/>
        <v>0.315</v>
      </c>
      <c r="G11" s="2">
        <v>0.67142857142857137</v>
      </c>
      <c r="H11" s="4">
        <f t="shared" si="2"/>
        <v>0.33571428571428569</v>
      </c>
      <c r="I11" s="2">
        <f t="shared" si="3"/>
        <v>0.65071428571428569</v>
      </c>
      <c r="J11" t="str">
        <f t="shared" si="0"/>
        <v>Pass</v>
      </c>
    </row>
    <row r="12" spans="1:10" x14ac:dyDescent="0.5">
      <c r="A12" s="3">
        <v>2023507</v>
      </c>
      <c r="B12" s="3" t="s">
        <v>28</v>
      </c>
      <c r="C12" s="3" t="s">
        <v>29</v>
      </c>
      <c r="D12" s="2">
        <v>0.11</v>
      </c>
      <c r="E12" s="2">
        <v>0.7</v>
      </c>
      <c r="F12" s="4">
        <f t="shared" si="1"/>
        <v>0.35</v>
      </c>
      <c r="G12" s="2">
        <v>0.82857142857142863</v>
      </c>
      <c r="H12" s="4">
        <f t="shared" si="2"/>
        <v>0.41428571428571431</v>
      </c>
      <c r="I12" s="2">
        <f t="shared" si="3"/>
        <v>0.76428571428571423</v>
      </c>
      <c r="J12" t="str">
        <f t="shared" si="0"/>
        <v>Pass</v>
      </c>
    </row>
    <row r="13" spans="1:10" x14ac:dyDescent="0.5">
      <c r="A13" s="3">
        <v>2019255</v>
      </c>
      <c r="B13" s="3" t="s">
        <v>30</v>
      </c>
      <c r="C13" s="3" t="s">
        <v>31</v>
      </c>
      <c r="D13" s="2">
        <v>0.05</v>
      </c>
      <c r="E13" s="2">
        <v>0.66</v>
      </c>
      <c r="F13" s="4">
        <f t="shared" si="1"/>
        <v>0.33</v>
      </c>
      <c r="G13" s="2">
        <v>0.72857142857142854</v>
      </c>
      <c r="H13" s="4">
        <f t="shared" si="2"/>
        <v>0.36428571428571427</v>
      </c>
      <c r="I13" s="2">
        <f>F13+H13</f>
        <v>0.69428571428571428</v>
      </c>
      <c r="J13" t="str">
        <f t="shared" si="0"/>
        <v>Pass</v>
      </c>
    </row>
    <row r="15" spans="1:10" x14ac:dyDescent="0.5">
      <c r="C15" t="s">
        <v>32</v>
      </c>
      <c r="D15" s="2">
        <f>MAX(D4:D13)</f>
        <v>0.18</v>
      </c>
      <c r="E15" s="2">
        <f>MAX(E4:E13)</f>
        <v>0.75</v>
      </c>
      <c r="F15" s="2"/>
      <c r="G15" s="2">
        <f>MAX(G4:G13)</f>
        <v>1</v>
      </c>
      <c r="H15" s="2"/>
      <c r="I15" s="2">
        <f>MAX(I4:I13)</f>
        <v>0.85</v>
      </c>
    </row>
    <row r="16" spans="1:10" x14ac:dyDescent="0.5">
      <c r="C16" t="s">
        <v>33</v>
      </c>
      <c r="D16" s="2">
        <f>MIN(D4:D13)</f>
        <v>0.05</v>
      </c>
      <c r="E16" s="2">
        <f>MIN(E4:E13)</f>
        <v>0.51</v>
      </c>
      <c r="G16" s="2">
        <f>MIN(G4:G13)</f>
        <v>0.47142857142857142</v>
      </c>
      <c r="I16" s="2">
        <f>MIN(I4:I13)</f>
        <v>0.50071428571428567</v>
      </c>
    </row>
    <row r="17" spans="3:9" x14ac:dyDescent="0.5">
      <c r="C17" t="s">
        <v>34</v>
      </c>
      <c r="D17" s="2">
        <f>AVERAGE(D4:D13)</f>
        <v>0.10100000000000001</v>
      </c>
      <c r="E17" s="2">
        <f>AVERAGE(E4:E13)</f>
        <v>0.64300000000000002</v>
      </c>
      <c r="G17" s="2">
        <f>AVERAGE(G4:G13)</f>
        <v>0.73857142857142866</v>
      </c>
      <c r="I17" s="2">
        <f>AVERAGE(I4:I13)</f>
        <v>0.69078571428571423</v>
      </c>
    </row>
    <row r="18" spans="3:9" x14ac:dyDescent="0.5">
      <c r="C18" t="s">
        <v>35</v>
      </c>
      <c r="D18" s="5">
        <f>_xlfn.STDEV.P(D4:D13)</f>
        <v>3.858756276314948E-2</v>
      </c>
      <c r="E18" s="5">
        <f>_xlfn.STDEV.P(E4:E13)</f>
        <v>7.5372408744844216E-2</v>
      </c>
      <c r="F18" s="5"/>
      <c r="G18" s="5">
        <f>_xlfn.STDEV.P(G4:G13)</f>
        <v>0.17450220745928433</v>
      </c>
      <c r="H18" s="5"/>
      <c r="I18" s="5">
        <f>_xlfn.STDEV.P(I4:I13)</f>
        <v>0.12001549644839704</v>
      </c>
    </row>
  </sheetData>
  <mergeCells count="1">
    <mergeCell ref="D2:E2"/>
  </mergeCells>
  <conditionalFormatting sqref="J4:J13">
    <cfRule type="containsText" dxfId="7" priority="8" operator="containsText" text="Fail">
      <formula>NOT(ISERROR(SEARCH("Fail",J4)))</formula>
    </cfRule>
  </conditionalFormatting>
  <conditionalFormatting sqref="E4:E13">
    <cfRule type="cellIs" dxfId="6" priority="7" operator="lessThan">
      <formula>0.4</formula>
    </cfRule>
  </conditionalFormatting>
  <conditionalFormatting sqref="E4:E13">
    <cfRule type="cellIs" dxfId="5" priority="6" operator="equal">
      <formula>0.4</formula>
    </cfRule>
  </conditionalFormatting>
  <conditionalFormatting sqref="E4:E13">
    <cfRule type="cellIs" dxfId="4" priority="5" operator="greaterThan">
      <formula>0.4</formula>
    </cfRule>
  </conditionalFormatting>
  <conditionalFormatting sqref="J4:J13">
    <cfRule type="cellIs" dxfId="3" priority="4" operator="equal">
      <formula>"Pass"</formula>
    </cfRule>
  </conditionalFormatting>
  <conditionalFormatting sqref="G4:G13">
    <cfRule type="cellIs" dxfId="2" priority="3" operator="lessThan">
      <formula>0.4</formula>
    </cfRule>
  </conditionalFormatting>
  <conditionalFormatting sqref="G4:G13">
    <cfRule type="cellIs" dxfId="1" priority="2" operator="equal">
      <formula>0.4</formula>
    </cfRule>
  </conditionalFormatting>
  <conditionalFormatting sqref="G4:G13">
    <cfRule type="cellIs" dxfId="0" priority="1" operator="greaterThan">
      <formula>0.4</formula>
    </cfRule>
  </conditionalFormatting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Steve Mosey</dc:creator>
  <cp:lastModifiedBy>Steve Mosey</cp:lastModifiedBy>
  <dcterms:created xsi:type="dcterms:W3CDTF">2022-02-16T13:41:52Z</dcterms:created>
  <dcterms:modified xsi:type="dcterms:W3CDTF">2022-02-16T13:44:07Z</dcterms:modified>
</cp:coreProperties>
</file>