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3-4\FOr module box\"/>
    </mc:Choice>
  </mc:AlternateContent>
  <xr:revisionPtr revIDLastSave="0" documentId="13_ncr:1_{5C9F6520-6EDE-48B5-B269-79EF0F9C6D30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9" i="1"/>
  <c r="M21" i="1" l="1"/>
  <c r="M20" i="1" l="1"/>
</calcChain>
</file>

<file path=xl/sharedStrings.xml><?xml version="1.0" encoding="utf-8"?>
<sst xmlns="http://schemas.openxmlformats.org/spreadsheetml/2006/main" count="74" uniqueCount="43">
  <si>
    <t>Average</t>
  </si>
  <si>
    <t>StDev</t>
  </si>
  <si>
    <t>EEE</t>
  </si>
  <si>
    <t>Overall - Portfolio 100%</t>
  </si>
  <si>
    <t>Interim Viva 15%</t>
  </si>
  <si>
    <t>Final Report 55%</t>
  </si>
  <si>
    <t>Final Viva 20%</t>
  </si>
  <si>
    <t>Poster 10%</t>
  </si>
  <si>
    <t>Proposal 5%</t>
  </si>
  <si>
    <t>Steve</t>
  </si>
  <si>
    <t>Adam</t>
  </si>
  <si>
    <t>Thomas</t>
  </si>
  <si>
    <t>Shaun</t>
  </si>
  <si>
    <t>Williams</t>
  </si>
  <si>
    <t>Daniel</t>
  </si>
  <si>
    <t>Richards</t>
  </si>
  <si>
    <t>Michael</t>
  </si>
  <si>
    <t>Taylor</t>
  </si>
  <si>
    <t>Ryan</t>
  </si>
  <si>
    <t>EEE Apprentice</t>
  </si>
  <si>
    <t>Gary (PLC)</t>
  </si>
  <si>
    <t>Scott</t>
  </si>
  <si>
    <t>Bowditch</t>
  </si>
  <si>
    <t>Aaron</t>
  </si>
  <si>
    <t>Independent Project - ACCA6020 - 2023/4</t>
  </si>
  <si>
    <t>Rees</t>
  </si>
  <si>
    <t>Kucyj</t>
  </si>
  <si>
    <t xml:space="preserve">Oliver </t>
  </si>
  <si>
    <t>Corey</t>
  </si>
  <si>
    <t>Cross</t>
  </si>
  <si>
    <t>Howells</t>
  </si>
  <si>
    <t>Stapleton</t>
  </si>
  <si>
    <t>Christian</t>
  </si>
  <si>
    <t>Brett</t>
  </si>
  <si>
    <t>Spanswick</t>
  </si>
  <si>
    <t>Galsworthy</t>
  </si>
  <si>
    <t>Curtis</t>
  </si>
  <si>
    <t>Seager</t>
  </si>
  <si>
    <t>Tom</t>
  </si>
  <si>
    <t>EEE FT</t>
  </si>
  <si>
    <t>Gareth J</t>
  </si>
  <si>
    <t>Niall</t>
  </si>
  <si>
    <t>Bunyan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</si>
</sst>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Wingdings"/>
      <charset val="2"/>
    </font>
    <font>
      <b/>
      <sz val="12"/>
      <color theme="1"/>
      <name val="Arial Unicode MS"/>
    </font>
    <font>
      <sz val="10"/>
      <color theme="1"/>
      <name val="Segoe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62">
    <xf numFmtId="0" fontId="0" fillId="0" borderId="0" xfId="0"/>
    <xf numFmtId="0" fontId="3" fillId="2" borderId="8" xfId="0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10" xfId="0" applyFont="1" applyFill="1" applyBorder="1" applyAlignment="1">
      <alignment horizontal="center"/>
    </xf>
    <xf numFmtId="0" fontId="3" fillId="0" borderId="22" xfId="0" applyFont="1" applyFill="1" applyBorder="1"/>
    <xf numFmtId="0" fontId="4" fillId="0" borderId="23" xfId="0" applyFont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0" fontId="5" fillId="0" borderId="0" xfId="0" applyFont="1" applyFill="1"/>
    <xf numFmtId="0" fontId="3" fillId="0" borderId="9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4" fontId="3" fillId="0" borderId="2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8" xfId="0" applyFont="1" applyFill="1" applyBorder="1"/>
    <xf numFmtId="0" fontId="3" fillId="0" borderId="12" xfId="0" applyFont="1" applyFill="1" applyBorder="1"/>
    <xf numFmtId="0" fontId="3" fillId="0" borderId="12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7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7" fillId="0" borderId="2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1" xfId="0" applyFont="1" applyFill="1" applyBorder="1"/>
    <xf numFmtId="0" fontId="3" fillId="0" borderId="10" xfId="0" applyFont="1" applyFill="1" applyBorder="1"/>
    <xf numFmtId="0" fontId="3" fillId="0" borderId="5" xfId="0" applyFont="1" applyFill="1" applyBorder="1" applyAlignment="1">
      <alignment horizontal="center"/>
    </xf>
    <xf numFmtId="164" fontId="3" fillId="0" borderId="30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2"/>
  <sheetViews>
    <sheetView tabSelected="1" zoomScale="85" zoomScaleNormal="85" workbookViewId="0">
      <pane ySplit="1" topLeftCell="A2" activePane="bottomLeft" state="frozen"/>
      <selection pane="bottomLeft" activeCell="L37" sqref="L37"/>
    </sheetView>
  </sheetViews>
  <sheetFormatPr defaultColWidth="8.58203125" defaultRowHeight="12.5"/>
  <cols>
    <col min="1" max="1" width="11" style="2" bestFit="1" customWidth="1"/>
    <col min="2" max="2" width="19.83203125" style="2" customWidth="1"/>
    <col min="3" max="3" width="18.83203125" style="2" customWidth="1"/>
    <col min="4" max="4" width="18.25" style="7" customWidth="1"/>
    <col min="5" max="5" width="14.83203125" style="4" customWidth="1"/>
    <col min="6" max="6" width="11.58203125" style="4" customWidth="1"/>
    <col min="7" max="7" width="9.25" style="4" customWidth="1"/>
    <col min="8" max="8" width="16.83203125" style="4" customWidth="1"/>
    <col min="9" max="9" width="18.25" style="4" customWidth="1"/>
    <col min="10" max="10" width="16.5" style="4" customWidth="1"/>
    <col min="11" max="11" width="20.25" style="4" customWidth="1"/>
    <col min="12" max="12" width="11.58203125" style="4" customWidth="1"/>
    <col min="13" max="13" width="23.5" style="5" customWidth="1"/>
    <col min="14" max="14" width="25.08203125" style="2" customWidth="1"/>
    <col min="15" max="15" width="19.83203125" style="6" customWidth="1"/>
    <col min="16" max="16384" width="8.58203125" style="2"/>
  </cols>
  <sheetData>
    <row r="1" spans="1:14" ht="15.5">
      <c r="B1" s="3" t="s">
        <v>24</v>
      </c>
      <c r="D1" s="4"/>
    </row>
    <row r="2" spans="1:14" ht="13" thickBot="1">
      <c r="A2" s="26"/>
      <c r="B2" s="27"/>
      <c r="C2" s="27"/>
      <c r="D2" s="28"/>
      <c r="E2" s="28"/>
      <c r="F2" s="28"/>
      <c r="G2" s="29"/>
      <c r="H2" s="30"/>
      <c r="I2" s="28"/>
      <c r="J2" s="28"/>
      <c r="K2" s="28"/>
      <c r="L2" s="31"/>
      <c r="M2" s="32"/>
      <c r="N2" s="16"/>
    </row>
    <row r="3" spans="1:14" ht="13.5" thickBot="1">
      <c r="A3" s="8"/>
      <c r="B3" s="9" t="s">
        <v>2</v>
      </c>
      <c r="C3" s="10"/>
      <c r="D3" s="11"/>
      <c r="E3" s="11"/>
      <c r="F3" s="11"/>
      <c r="G3" s="12"/>
      <c r="H3" s="13" t="s">
        <v>8</v>
      </c>
      <c r="I3" s="14" t="s">
        <v>4</v>
      </c>
      <c r="J3" s="14" t="s">
        <v>5</v>
      </c>
      <c r="K3" s="14" t="s">
        <v>6</v>
      </c>
      <c r="L3" s="33" t="s">
        <v>7</v>
      </c>
      <c r="M3" s="15" t="s">
        <v>3</v>
      </c>
      <c r="N3" s="16"/>
    </row>
    <row r="4" spans="1:14">
      <c r="A4" s="34">
        <v>2003711</v>
      </c>
      <c r="B4" s="34" t="s">
        <v>25</v>
      </c>
      <c r="C4" s="34" t="s">
        <v>36</v>
      </c>
      <c r="D4" s="35" t="s">
        <v>39</v>
      </c>
      <c r="E4" s="36"/>
      <c r="F4" s="35" t="s">
        <v>40</v>
      </c>
      <c r="G4" s="19"/>
      <c r="H4" s="37">
        <v>44</v>
      </c>
      <c r="I4" s="18">
        <v>57.3</v>
      </c>
      <c r="J4" s="18">
        <v>58.5</v>
      </c>
      <c r="K4" s="18">
        <v>60.3</v>
      </c>
      <c r="L4" s="24">
        <v>76</v>
      </c>
      <c r="M4" s="20">
        <f>(H4*0.05)+(I4*0.1)+(J4*0.55)+(K4*0.2)+(L4*0.1)</f>
        <v>59.765000000000008</v>
      </c>
      <c r="N4" s="16"/>
    </row>
    <row r="5" spans="1:14">
      <c r="A5" s="38">
        <v>2100805</v>
      </c>
      <c r="B5" s="38" t="s">
        <v>37</v>
      </c>
      <c r="C5" s="38" t="s">
        <v>38</v>
      </c>
      <c r="D5" s="39" t="s">
        <v>39</v>
      </c>
      <c r="E5" s="40"/>
      <c r="F5" s="39" t="s">
        <v>40</v>
      </c>
      <c r="G5" s="23"/>
      <c r="H5" s="41">
        <v>53</v>
      </c>
      <c r="I5" s="22">
        <v>66.5</v>
      </c>
      <c r="J5" s="22">
        <v>76</v>
      </c>
      <c r="K5" s="22">
        <v>78.3</v>
      </c>
      <c r="L5" s="25">
        <v>72.5</v>
      </c>
      <c r="M5" s="20">
        <f>(H5*0.05)+(I5*0.1)+(J5*0.55)+(K5*0.2)+(L5*0.1)</f>
        <v>74.010000000000005</v>
      </c>
      <c r="N5" s="16"/>
    </row>
    <row r="6" spans="1:14">
      <c r="A6" s="42">
        <v>2015683</v>
      </c>
      <c r="B6" s="34" t="s">
        <v>11</v>
      </c>
      <c r="C6" s="34" t="s">
        <v>21</v>
      </c>
      <c r="D6" s="59" t="s">
        <v>19</v>
      </c>
      <c r="E6" s="59"/>
      <c r="F6" s="59" t="s">
        <v>20</v>
      </c>
      <c r="G6" s="24"/>
      <c r="H6" s="17">
        <v>62</v>
      </c>
      <c r="I6" s="18">
        <v>69.5</v>
      </c>
      <c r="J6" s="18">
        <v>70</v>
      </c>
      <c r="K6" s="18">
        <v>67.599999999999994</v>
      </c>
      <c r="L6" s="19">
        <v>52</v>
      </c>
      <c r="M6" s="20">
        <f>(H6*0.05)+(I6*0.1)+(J6*0.55)+(K6*0.2)+(L6*0.1)</f>
        <v>67.27</v>
      </c>
      <c r="N6" s="16"/>
    </row>
    <row r="7" spans="1:14">
      <c r="A7" s="43">
        <v>2012801</v>
      </c>
      <c r="B7" s="38" t="s">
        <v>22</v>
      </c>
      <c r="C7" s="38" t="s">
        <v>23</v>
      </c>
      <c r="D7" s="60" t="s">
        <v>19</v>
      </c>
      <c r="E7" s="60"/>
      <c r="F7" s="60" t="s">
        <v>9</v>
      </c>
      <c r="G7" s="25"/>
      <c r="H7" s="1"/>
      <c r="I7" s="22">
        <v>53.5</v>
      </c>
      <c r="J7" s="22">
        <v>67</v>
      </c>
      <c r="K7" s="22">
        <v>65.650000000000006</v>
      </c>
      <c r="L7" s="23">
        <v>66</v>
      </c>
      <c r="M7" s="20">
        <f>(I7*0.15)+(J7*0.55)+(K7*0.2)+(L7*0.1)</f>
        <v>64.605000000000004</v>
      </c>
      <c r="N7" s="16"/>
    </row>
    <row r="8" spans="1:14">
      <c r="A8" s="43">
        <v>1708443</v>
      </c>
      <c r="B8" s="38" t="s">
        <v>17</v>
      </c>
      <c r="C8" s="38" t="s">
        <v>28</v>
      </c>
      <c r="D8" s="60" t="s">
        <v>19</v>
      </c>
      <c r="E8" s="60"/>
      <c r="F8" s="60" t="s">
        <v>9</v>
      </c>
      <c r="G8" s="25"/>
      <c r="H8" s="21">
        <v>62</v>
      </c>
      <c r="I8" s="22">
        <v>71.5</v>
      </c>
      <c r="J8" s="22">
        <v>70</v>
      </c>
      <c r="K8" s="22">
        <v>66.25</v>
      </c>
      <c r="L8" s="23">
        <v>75</v>
      </c>
      <c r="M8" s="20">
        <f>(H8*0.05)+(I8*0.1)+(J8*0.55)+(K8*0.2)+(L8*0.1)</f>
        <v>69.5</v>
      </c>
      <c r="N8" s="16"/>
    </row>
    <row r="9" spans="1:14">
      <c r="A9" s="43">
        <v>1910808</v>
      </c>
      <c r="B9" s="38" t="s">
        <v>26</v>
      </c>
      <c r="C9" s="38" t="s">
        <v>27</v>
      </c>
      <c r="D9" s="60" t="s">
        <v>19</v>
      </c>
      <c r="E9" s="60"/>
      <c r="F9" s="60" t="s">
        <v>9</v>
      </c>
      <c r="G9" s="25"/>
      <c r="H9" s="1"/>
      <c r="I9" s="22">
        <v>67.400000000000006</v>
      </c>
      <c r="J9" s="22">
        <v>71</v>
      </c>
      <c r="K9" s="44">
        <v>81</v>
      </c>
      <c r="L9" s="45">
        <v>84</v>
      </c>
      <c r="M9" s="20">
        <f>(H9*0.05)+(I9*0.1)+(J9*0.55)+(K9*0.2)+(L9*0.1)</f>
        <v>70.390000000000015</v>
      </c>
      <c r="N9" s="16"/>
    </row>
    <row r="10" spans="1:14">
      <c r="A10" s="43">
        <v>2106959</v>
      </c>
      <c r="B10" s="38" t="s">
        <v>29</v>
      </c>
      <c r="C10" s="38" t="s">
        <v>10</v>
      </c>
      <c r="D10" s="60" t="s">
        <v>19</v>
      </c>
      <c r="E10" s="40"/>
      <c r="F10" s="60" t="s">
        <v>9</v>
      </c>
      <c r="G10" s="25"/>
      <c r="H10" s="1"/>
      <c r="I10" s="22">
        <v>64</v>
      </c>
      <c r="J10" s="22">
        <v>70</v>
      </c>
      <c r="K10" s="22">
        <v>73</v>
      </c>
      <c r="L10" s="23">
        <v>68</v>
      </c>
      <c r="M10" s="20">
        <f>(I10*0.15)+(J10*0.55)+(K10*0.2)+(L10*0.1)</f>
        <v>69.5</v>
      </c>
      <c r="N10" s="16"/>
    </row>
    <row r="11" spans="1:14">
      <c r="A11" s="43">
        <v>2108085</v>
      </c>
      <c r="B11" s="38" t="s">
        <v>30</v>
      </c>
      <c r="C11" s="38" t="s">
        <v>16</v>
      </c>
      <c r="D11" s="60" t="s">
        <v>19</v>
      </c>
      <c r="E11" s="40"/>
      <c r="F11" s="60" t="s">
        <v>9</v>
      </c>
      <c r="G11" s="25"/>
      <c r="H11" s="21">
        <v>78</v>
      </c>
      <c r="I11" s="22">
        <v>75.5</v>
      </c>
      <c r="J11" s="22">
        <v>75</v>
      </c>
      <c r="K11" s="22">
        <v>78.400000000000006</v>
      </c>
      <c r="L11" s="23">
        <v>56.8</v>
      </c>
      <c r="M11" s="20">
        <f>(H11*0.05)+(I11*0.1)+(J11*0.55)+(K11*0.2)+(L11*0.1)</f>
        <v>74.06</v>
      </c>
      <c r="N11" s="16"/>
    </row>
    <row r="12" spans="1:14">
      <c r="A12" s="43">
        <v>2108541</v>
      </c>
      <c r="B12" s="38" t="s">
        <v>31</v>
      </c>
      <c r="C12" s="38" t="s">
        <v>18</v>
      </c>
      <c r="D12" s="60" t="s">
        <v>19</v>
      </c>
      <c r="E12" s="40"/>
      <c r="F12" s="60" t="s">
        <v>9</v>
      </c>
      <c r="G12" s="25"/>
      <c r="H12" s="1"/>
      <c r="I12" s="22">
        <v>63.5</v>
      </c>
      <c r="J12" s="22">
        <v>65</v>
      </c>
      <c r="K12" s="22">
        <v>61.25</v>
      </c>
      <c r="L12" s="23">
        <v>69</v>
      </c>
      <c r="M12" s="20">
        <f>(I12*0.15)+(J12*0.55)+(K12*0.2)+(L12*0.1)</f>
        <v>64.424999999999997</v>
      </c>
      <c r="N12" s="16"/>
    </row>
    <row r="13" spans="1:14">
      <c r="A13" s="43">
        <v>2116739</v>
      </c>
      <c r="B13" s="38" t="s">
        <v>42</v>
      </c>
      <c r="C13" s="38" t="s">
        <v>27</v>
      </c>
      <c r="D13" s="60" t="s">
        <v>19</v>
      </c>
      <c r="E13" s="40"/>
      <c r="F13" s="60" t="s">
        <v>9</v>
      </c>
      <c r="G13" s="25"/>
      <c r="H13" s="1"/>
      <c r="I13" s="22">
        <v>76.5</v>
      </c>
      <c r="J13" s="22">
        <v>74</v>
      </c>
      <c r="K13" s="22">
        <v>76.25</v>
      </c>
      <c r="L13" s="23">
        <v>56</v>
      </c>
      <c r="M13" s="20">
        <f>(I13*0.15)+(J13*0.55)+(K13*0.2)+(L13*0.1)</f>
        <v>73.025000000000006</v>
      </c>
      <c r="N13" s="16"/>
    </row>
    <row r="14" spans="1:14" ht="15" customHeight="1">
      <c r="A14" s="43">
        <v>2215654</v>
      </c>
      <c r="B14" s="38" t="s">
        <v>30</v>
      </c>
      <c r="C14" s="38" t="s">
        <v>32</v>
      </c>
      <c r="D14" s="60" t="s">
        <v>19</v>
      </c>
      <c r="E14" s="40"/>
      <c r="F14" s="60" t="s">
        <v>9</v>
      </c>
      <c r="G14" s="25"/>
      <c r="H14" s="21">
        <v>75</v>
      </c>
      <c r="I14" s="22">
        <v>79</v>
      </c>
      <c r="J14" s="22">
        <v>74</v>
      </c>
      <c r="K14" s="22">
        <v>77.7</v>
      </c>
      <c r="L14" s="23">
        <v>56</v>
      </c>
      <c r="M14" s="20">
        <f>(H14*0.05)+(I14*0.1)+(J14*0.55)+(K14*0.2)+(L14*0.1)</f>
        <v>73.489999999999995</v>
      </c>
      <c r="N14" s="16"/>
    </row>
    <row r="15" spans="1:14">
      <c r="A15" s="43">
        <v>2215656</v>
      </c>
      <c r="B15" s="38" t="s">
        <v>13</v>
      </c>
      <c r="C15" s="38" t="s">
        <v>33</v>
      </c>
      <c r="D15" s="60" t="s">
        <v>19</v>
      </c>
      <c r="E15" s="40"/>
      <c r="F15" s="60" t="s">
        <v>9</v>
      </c>
      <c r="G15" s="25"/>
      <c r="H15" s="21">
        <v>70</v>
      </c>
      <c r="I15" s="22">
        <v>72</v>
      </c>
      <c r="J15" s="22">
        <v>73</v>
      </c>
      <c r="K15" s="22">
        <v>73.5</v>
      </c>
      <c r="L15" s="23">
        <v>52</v>
      </c>
      <c r="M15" s="20">
        <f>(H15*0.05)+(I15*0.1)+(J15*0.55)+(K15*0.2)+(L15*0.1)</f>
        <v>70.750000000000014</v>
      </c>
      <c r="N15" s="16"/>
    </row>
    <row r="16" spans="1:14">
      <c r="A16" s="46">
        <v>2209258</v>
      </c>
      <c r="B16" s="47" t="s">
        <v>25</v>
      </c>
      <c r="C16" s="47" t="s">
        <v>41</v>
      </c>
      <c r="D16" s="60" t="s">
        <v>19</v>
      </c>
      <c r="E16" s="40"/>
      <c r="F16" s="60" t="s">
        <v>9</v>
      </c>
      <c r="G16" s="25"/>
      <c r="H16" s="21">
        <v>78</v>
      </c>
      <c r="I16" s="22">
        <v>81</v>
      </c>
      <c r="J16" s="22">
        <v>78</v>
      </c>
      <c r="K16" s="22">
        <v>74</v>
      </c>
      <c r="L16" s="23">
        <v>80</v>
      </c>
      <c r="M16" s="20">
        <f>(H16*0.05)+(I16*0.1)+(J16*0.55)+(K16*0.2)+(L16*0.1)</f>
        <v>77.7</v>
      </c>
      <c r="N16" s="16"/>
    </row>
    <row r="17" spans="1:14">
      <c r="A17" s="43">
        <v>2216244</v>
      </c>
      <c r="B17" s="38" t="s">
        <v>15</v>
      </c>
      <c r="C17" s="38" t="s">
        <v>14</v>
      </c>
      <c r="D17" s="60" t="s">
        <v>19</v>
      </c>
      <c r="E17" s="40"/>
      <c r="F17" s="60" t="s">
        <v>9</v>
      </c>
      <c r="G17" s="25"/>
      <c r="H17" s="21">
        <v>72</v>
      </c>
      <c r="I17" s="22">
        <v>80.5</v>
      </c>
      <c r="J17" s="22">
        <v>73</v>
      </c>
      <c r="K17" s="22">
        <v>75.5</v>
      </c>
      <c r="L17" s="23">
        <v>72.5</v>
      </c>
      <c r="M17" s="20">
        <f>(H17*0.05)+(I17*0.1)+(J17*0.55)+(K17*0.2)+(L17*0.1)</f>
        <v>74.150000000000006</v>
      </c>
      <c r="N17" s="16"/>
    </row>
    <row r="18" spans="1:14">
      <c r="A18" s="43">
        <v>2218236</v>
      </c>
      <c r="B18" s="38" t="s">
        <v>34</v>
      </c>
      <c r="C18" s="38" t="s">
        <v>10</v>
      </c>
      <c r="D18" s="60" t="s">
        <v>19</v>
      </c>
      <c r="E18" s="40"/>
      <c r="F18" s="60" t="s">
        <v>9</v>
      </c>
      <c r="G18" s="25"/>
      <c r="H18" s="21">
        <v>73</v>
      </c>
      <c r="I18" s="22">
        <v>76</v>
      </c>
      <c r="J18" s="22">
        <v>68</v>
      </c>
      <c r="K18" s="22">
        <v>77</v>
      </c>
      <c r="L18" s="23">
        <v>52</v>
      </c>
      <c r="M18" s="20">
        <v>69.5</v>
      </c>
    </row>
    <row r="19" spans="1:14" ht="13" thickBot="1">
      <c r="A19" s="48"/>
      <c r="B19" s="49" t="s">
        <v>35</v>
      </c>
      <c r="C19" s="49" t="s">
        <v>12</v>
      </c>
      <c r="D19" s="61" t="s">
        <v>19</v>
      </c>
      <c r="E19" s="50"/>
      <c r="F19" s="61" t="s">
        <v>9</v>
      </c>
      <c r="G19" s="29"/>
      <c r="H19" s="30">
        <v>70</v>
      </c>
      <c r="I19" s="28">
        <v>79.5</v>
      </c>
      <c r="J19" s="28">
        <v>74</v>
      </c>
      <c r="K19" s="28">
        <v>74.150000000000006</v>
      </c>
      <c r="L19" s="51">
        <v>75</v>
      </c>
      <c r="M19" s="20">
        <f>(H19*0.05)+(I19*0.1)+(J19*0.55)+(K19*0.2)+(L19*0.1)</f>
        <v>74.48</v>
      </c>
      <c r="N19" s="16"/>
    </row>
    <row r="20" spans="1:14">
      <c r="E20" s="2"/>
      <c r="F20" s="2"/>
      <c r="G20" s="2"/>
      <c r="H20" s="2"/>
      <c r="I20" s="5"/>
      <c r="J20" s="5"/>
      <c r="K20" s="52"/>
      <c r="L20" s="53" t="s">
        <v>0</v>
      </c>
      <c r="M20" s="20">
        <f>AVERAGE(M2:M19)</f>
        <v>70.413750000000007</v>
      </c>
    </row>
    <row r="21" spans="1:14" ht="13" thickBot="1">
      <c r="A21" s="54"/>
      <c r="D21" s="55"/>
      <c r="E21" s="2"/>
      <c r="F21" s="2"/>
      <c r="G21" s="2"/>
      <c r="H21" s="2"/>
      <c r="I21" s="5"/>
      <c r="J21" s="5"/>
      <c r="K21" s="52"/>
      <c r="L21" s="56" t="s">
        <v>1</v>
      </c>
      <c r="M21" s="57">
        <f>STDEV(M2:M19)</f>
        <v>4.6303180236350938</v>
      </c>
    </row>
    <row r="22" spans="1:14" ht="13" thickTop="1">
      <c r="A22" s="54"/>
      <c r="M22" s="5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2024-05-29T13:44:16Z</dcterms:modified>
</cp:coreProperties>
</file>