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nevin\Documents\"/>
    </mc:Choice>
  </mc:AlternateContent>
  <xr:revisionPtr revIDLastSave="0" documentId="8_{6FF80A68-0657-43B5-BF86-65CD91ED6477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GrE HnD Bs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 a="1"/>
  <c r="E7" i="1" s="1"/>
  <c r="F7" i="1" s="1" a="1"/>
  <c r="B8" i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F7" i="1" l="1"/>
  <c r="G7" i="1" s="1"/>
  <c r="G23" i="1"/>
  <c r="G39" i="1"/>
  <c r="G55" i="1"/>
  <c r="G71" i="1"/>
  <c r="G87" i="1"/>
  <c r="G9" i="1"/>
  <c r="G41" i="1"/>
  <c r="G73" i="1"/>
  <c r="G10" i="1"/>
  <c r="G42" i="1"/>
  <c r="G74" i="1"/>
  <c r="G27" i="1"/>
  <c r="G59" i="1"/>
  <c r="G91" i="1"/>
  <c r="G12" i="1"/>
  <c r="G44" i="1"/>
  <c r="G76" i="1"/>
  <c r="G67" i="1"/>
  <c r="G52" i="1"/>
  <c r="G8" i="1"/>
  <c r="G24" i="1"/>
  <c r="G40" i="1"/>
  <c r="G56" i="1"/>
  <c r="G72" i="1"/>
  <c r="G88" i="1"/>
  <c r="G25" i="1"/>
  <c r="G57" i="1"/>
  <c r="G89" i="1"/>
  <c r="G26" i="1"/>
  <c r="G58" i="1"/>
  <c r="G90" i="1"/>
  <c r="G11" i="1"/>
  <c r="G43" i="1"/>
  <c r="G75" i="1"/>
  <c r="G28" i="1"/>
  <c r="G60" i="1"/>
  <c r="G92" i="1"/>
  <c r="G19" i="1"/>
  <c r="G83" i="1"/>
  <c r="G13" i="1"/>
  <c r="G29" i="1"/>
  <c r="G45" i="1"/>
  <c r="G61" i="1"/>
  <c r="G77" i="1"/>
  <c r="G93" i="1"/>
  <c r="G31" i="1"/>
  <c r="G63" i="1"/>
  <c r="G95" i="1"/>
  <c r="G16" i="1"/>
  <c r="G48" i="1"/>
  <c r="G80" i="1"/>
  <c r="G17" i="1"/>
  <c r="G49" i="1"/>
  <c r="G81" i="1"/>
  <c r="G18" i="1"/>
  <c r="G50" i="1"/>
  <c r="G82" i="1"/>
  <c r="G35" i="1"/>
  <c r="G14" i="1"/>
  <c r="G30" i="1"/>
  <c r="G46" i="1"/>
  <c r="G62" i="1"/>
  <c r="G78" i="1"/>
  <c r="G94" i="1"/>
  <c r="G15" i="1"/>
  <c r="G47" i="1"/>
  <c r="G79" i="1"/>
  <c r="G32" i="1"/>
  <c r="G64" i="1"/>
  <c r="G96" i="1"/>
  <c r="G33" i="1"/>
  <c r="G65" i="1"/>
  <c r="G97" i="1"/>
  <c r="G34" i="1"/>
  <c r="G66" i="1"/>
  <c r="G51" i="1"/>
  <c r="G20" i="1"/>
  <c r="G68" i="1"/>
  <c r="G86" i="1"/>
  <c r="G85" i="1"/>
  <c r="G70" i="1"/>
  <c r="G84" i="1"/>
  <c r="G53" i="1"/>
  <c r="G69" i="1"/>
  <c r="G54" i="1"/>
  <c r="G38" i="1"/>
  <c r="G37" i="1"/>
  <c r="G22" i="1"/>
  <c r="G21" i="1"/>
  <c r="G36" i="1"/>
  <c r="I78" i="1" l="1"/>
  <c r="J78" i="1"/>
  <c r="H78" i="1"/>
  <c r="H68" i="1"/>
  <c r="J68" i="1"/>
  <c r="I68" i="1"/>
  <c r="J59" i="1"/>
  <c r="H59" i="1"/>
  <c r="I59" i="1"/>
  <c r="J89" i="1"/>
  <c r="I89" i="1"/>
  <c r="H89" i="1"/>
  <c r="I61" i="1"/>
  <c r="J61" i="1"/>
  <c r="H61" i="1"/>
  <c r="H36" i="1"/>
  <c r="I36" i="1"/>
  <c r="J36" i="1"/>
  <c r="H35" i="1"/>
  <c r="I35" i="1"/>
  <c r="J35" i="1"/>
  <c r="J25" i="1"/>
  <c r="I25" i="1"/>
  <c r="H25" i="1"/>
  <c r="J21" i="1"/>
  <c r="H21" i="1"/>
  <c r="I21" i="1"/>
  <c r="H82" i="1"/>
  <c r="I82" i="1"/>
  <c r="J82" i="1"/>
  <c r="J88" i="1"/>
  <c r="H88" i="1"/>
  <c r="I88" i="1"/>
  <c r="H22" i="1"/>
  <c r="I22" i="1"/>
  <c r="J22" i="1"/>
  <c r="H50" i="1"/>
  <c r="I50" i="1"/>
  <c r="J50" i="1"/>
  <c r="I33" i="1"/>
  <c r="J33" i="1"/>
  <c r="H33" i="1"/>
  <c r="J41" i="1"/>
  <c r="H41" i="1"/>
  <c r="I41" i="1"/>
  <c r="J12" i="1"/>
  <c r="H12" i="1"/>
  <c r="I12" i="1"/>
  <c r="J91" i="1"/>
  <c r="H91" i="1"/>
  <c r="I91" i="1"/>
  <c r="I93" i="1"/>
  <c r="J93" i="1"/>
  <c r="H93" i="1"/>
  <c r="I30" i="1"/>
  <c r="J30" i="1"/>
  <c r="H30" i="1"/>
  <c r="H66" i="1"/>
  <c r="I66" i="1"/>
  <c r="J66" i="1"/>
  <c r="J74" i="1"/>
  <c r="I74" i="1"/>
  <c r="H74" i="1"/>
  <c r="H34" i="1"/>
  <c r="I34" i="1"/>
  <c r="J34" i="1"/>
  <c r="I45" i="1"/>
  <c r="J45" i="1"/>
  <c r="H45" i="1"/>
  <c r="I42" i="1"/>
  <c r="J42" i="1"/>
  <c r="H42" i="1"/>
  <c r="I97" i="1"/>
  <c r="J97" i="1"/>
  <c r="H97" i="1"/>
  <c r="I29" i="1"/>
  <c r="J29" i="1"/>
  <c r="H29" i="1"/>
  <c r="J10" i="1"/>
  <c r="H10" i="1"/>
  <c r="I10" i="1"/>
  <c r="I65" i="1"/>
  <c r="J65" i="1"/>
  <c r="H65" i="1"/>
  <c r="I13" i="1"/>
  <c r="J13" i="1"/>
  <c r="H13" i="1"/>
  <c r="J72" i="1"/>
  <c r="H72" i="1"/>
  <c r="I72" i="1"/>
  <c r="J73" i="1"/>
  <c r="I73" i="1"/>
  <c r="H73" i="1"/>
  <c r="H37" i="1"/>
  <c r="I37" i="1"/>
  <c r="J37" i="1"/>
  <c r="H18" i="1"/>
  <c r="I18" i="1"/>
  <c r="J18" i="1"/>
  <c r="H83" i="1"/>
  <c r="I83" i="1"/>
  <c r="J83" i="1"/>
  <c r="J56" i="1"/>
  <c r="H56" i="1"/>
  <c r="I56" i="1"/>
  <c r="H38" i="1"/>
  <c r="I38" i="1"/>
  <c r="J38" i="1"/>
  <c r="I96" i="1"/>
  <c r="J96" i="1"/>
  <c r="H96" i="1"/>
  <c r="I81" i="1"/>
  <c r="J81" i="1"/>
  <c r="H81" i="1"/>
  <c r="H19" i="1"/>
  <c r="I19" i="1"/>
  <c r="J19" i="1"/>
  <c r="J40" i="1"/>
  <c r="H40" i="1"/>
  <c r="I40" i="1"/>
  <c r="J9" i="1"/>
  <c r="I9" i="1"/>
  <c r="H9" i="1"/>
  <c r="H86" i="1"/>
  <c r="I86" i="1"/>
  <c r="J86" i="1"/>
  <c r="I62" i="1"/>
  <c r="J62" i="1"/>
  <c r="H62" i="1"/>
  <c r="H20" i="1"/>
  <c r="J20" i="1"/>
  <c r="I20" i="1"/>
  <c r="J27" i="1"/>
  <c r="H27" i="1"/>
  <c r="I27" i="1"/>
  <c r="J84" i="1"/>
  <c r="H84" i="1"/>
  <c r="I84" i="1"/>
  <c r="I63" i="1"/>
  <c r="J63" i="1"/>
  <c r="H63" i="1"/>
  <c r="J58" i="1"/>
  <c r="H58" i="1"/>
  <c r="I58" i="1"/>
  <c r="I46" i="1"/>
  <c r="H46" i="1"/>
  <c r="J46" i="1"/>
  <c r="H51" i="1"/>
  <c r="I51" i="1"/>
  <c r="J51" i="1"/>
  <c r="H14" i="1"/>
  <c r="I14" i="1"/>
  <c r="J14" i="1"/>
  <c r="H54" i="1"/>
  <c r="I54" i="1"/>
  <c r="J54" i="1"/>
  <c r="I49" i="1"/>
  <c r="J49" i="1"/>
  <c r="H49" i="1"/>
  <c r="J24" i="1"/>
  <c r="H24" i="1"/>
  <c r="I24" i="1"/>
  <c r="H69" i="1"/>
  <c r="I69" i="1"/>
  <c r="J69" i="1"/>
  <c r="I17" i="1"/>
  <c r="J17" i="1"/>
  <c r="H17" i="1"/>
  <c r="J8" i="1"/>
  <c r="H8" i="1"/>
  <c r="I8" i="1"/>
  <c r="I79" i="1"/>
  <c r="H79" i="1"/>
  <c r="J79" i="1"/>
  <c r="J28" i="1"/>
  <c r="H28" i="1"/>
  <c r="I28" i="1"/>
  <c r="H55" i="1"/>
  <c r="I55" i="1"/>
  <c r="J55" i="1"/>
  <c r="I48" i="1"/>
  <c r="J48" i="1"/>
  <c r="H48" i="1"/>
  <c r="H67" i="1"/>
  <c r="I67" i="1"/>
  <c r="J67" i="1"/>
  <c r="I15" i="1"/>
  <c r="H15" i="1"/>
  <c r="J15" i="1"/>
  <c r="J43" i="1"/>
  <c r="H43" i="1"/>
  <c r="I43" i="1"/>
  <c r="J76" i="1"/>
  <c r="H76" i="1"/>
  <c r="I76" i="1"/>
  <c r="H23" i="1"/>
  <c r="I23" i="1"/>
  <c r="J23" i="1"/>
  <c r="J90" i="1"/>
  <c r="H90" i="1"/>
  <c r="I90" i="1"/>
  <c r="I31" i="1"/>
  <c r="H31" i="1"/>
  <c r="J31" i="1"/>
  <c r="J26" i="1"/>
  <c r="I26" i="1"/>
  <c r="H26" i="1"/>
  <c r="I77" i="1"/>
  <c r="J77" i="1"/>
  <c r="H77" i="1"/>
  <c r="I57" i="1"/>
  <c r="J57" i="1"/>
  <c r="H57" i="1"/>
  <c r="I64" i="1"/>
  <c r="J64" i="1"/>
  <c r="H64" i="1"/>
  <c r="J92" i="1"/>
  <c r="H92" i="1"/>
  <c r="I92" i="1"/>
  <c r="H87" i="1"/>
  <c r="I87" i="1"/>
  <c r="J87" i="1"/>
  <c r="I32" i="1"/>
  <c r="J32" i="1"/>
  <c r="H32" i="1"/>
  <c r="J60" i="1"/>
  <c r="H60" i="1"/>
  <c r="I60" i="1"/>
  <c r="H71" i="1"/>
  <c r="I71" i="1"/>
  <c r="J71" i="1"/>
  <c r="H53" i="1"/>
  <c r="J53" i="1"/>
  <c r="I53" i="1"/>
  <c r="I80" i="1"/>
  <c r="J80" i="1"/>
  <c r="H80" i="1"/>
  <c r="H52" i="1"/>
  <c r="J52" i="1"/>
  <c r="I52" i="1"/>
  <c r="H47" i="1"/>
  <c r="I47" i="1"/>
  <c r="J47" i="1"/>
  <c r="J75" i="1"/>
  <c r="H75" i="1"/>
  <c r="I75" i="1"/>
  <c r="H39" i="1"/>
  <c r="I39" i="1"/>
  <c r="J39" i="1"/>
  <c r="H70" i="1"/>
  <c r="I70" i="1"/>
  <c r="J70" i="1"/>
  <c r="I16" i="1"/>
  <c r="J16" i="1"/>
  <c r="H16" i="1"/>
  <c r="J85" i="1"/>
  <c r="H85" i="1"/>
  <c r="I85" i="1"/>
  <c r="H94" i="1"/>
  <c r="I94" i="1"/>
  <c r="J94" i="1"/>
  <c r="I95" i="1"/>
  <c r="H95" i="1"/>
  <c r="J95" i="1"/>
  <c r="J11" i="1"/>
  <c r="H11" i="1"/>
  <c r="I11" i="1"/>
  <c r="J44" i="1"/>
  <c r="H44" i="1"/>
  <c r="I44" i="1"/>
  <c r="H7" i="1"/>
  <c r="I7" i="1"/>
  <c r="J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<sst xmlns="http://schemas.openxmlformats.org/spreadsheetml/2006/main" count="43" uniqueCount="37">
  <si>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</si>
  <si>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</si>
  <si>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</si>
  <si>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</si>
  <si>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</si>
  <si>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</si>
  <si>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</si>
  <si>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</si>
  <si>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</si>
  <si>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</si>
  <si>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</si>
  <si>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</si>
  <si>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</si>
  <si>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NM</t>
  </si>
  <si>
    <t>engine</t>
  </si>
  <si>
    <t>displacement</t>
  </si>
  <si>
    <t>1590cc</t>
  </si>
  <si>
    <t>mm</t>
  </si>
  <si>
    <t>m</t>
  </si>
  <si>
    <t>KJ/kg</t>
  </si>
  <si>
    <t>Kw</t>
  </si>
  <si>
    <t>SFC</t>
  </si>
  <si>
    <t>Kg/KWH</t>
  </si>
  <si>
    <t>BMEP</t>
  </si>
  <si>
    <t>kPa</t>
  </si>
  <si>
    <t>Torque</t>
  </si>
  <si>
    <t>Power</t>
  </si>
  <si>
    <t>Thermal efficiency</t>
  </si>
  <si>
    <t>Corrected power</t>
  </si>
  <si>
    <t>Diameter of load arm</t>
  </si>
  <si>
    <t>Radius</t>
  </si>
  <si>
    <t>Calorific value of fuel</t>
  </si>
  <si>
    <t>Stroke</t>
  </si>
  <si>
    <t>Area</t>
  </si>
  <si>
    <t>Kelvin</t>
  </si>
  <si>
    <t>M</t>
  </si>
  <si>
    <t>M^2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</si>
</sst>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BsC'!$H$5</c:f>
              <c:strCache>
                <c:ptCount val="1"/>
                <c:pt idx="0">
                  <c:v>SFC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BsC'!$H$7:$H$97</c:f>
              <c:numCache>
                <c:formatCode>General</c:formatCode>
                <c:ptCount val="91"/>
                <c:pt idx="0">
                  <c:v>0.36033319717039375</c:v>
                </c:pt>
                <c:pt idx="1">
                  <c:v>0.35127171511629557</c:v>
                </c:pt>
                <c:pt idx="2">
                  <c:v>0.33825421789891574</c:v>
                </c:pt>
                <c:pt idx="3">
                  <c:v>0.31800168026526199</c:v>
                </c:pt>
                <c:pt idx="4">
                  <c:v>0.30673404003543375</c:v>
                </c:pt>
                <c:pt idx="5">
                  <c:v>0.30753486859790308</c:v>
                </c:pt>
                <c:pt idx="6">
                  <c:v>0.29054828779687841</c:v>
                </c:pt>
                <c:pt idx="7">
                  <c:v>0.27608973105910406</c:v>
                </c:pt>
                <c:pt idx="8">
                  <c:v>0.27323411188218094</c:v>
                </c:pt>
                <c:pt idx="9">
                  <c:v>0.26410201459902133</c:v>
                </c:pt>
                <c:pt idx="10">
                  <c:v>0.26445903302355916</c:v>
                </c:pt>
                <c:pt idx="11">
                  <c:v>0.26722942097647917</c:v>
                </c:pt>
                <c:pt idx="12">
                  <c:v>0.26484249730531167</c:v>
                </c:pt>
                <c:pt idx="13">
                  <c:v>0.26377898611061795</c:v>
                </c:pt>
                <c:pt idx="14">
                  <c:v>0.25964476574657325</c:v>
                </c:pt>
                <c:pt idx="15">
                  <c:v>0.25934129303612519</c:v>
                </c:pt>
                <c:pt idx="16">
                  <c:v>0.26581267429476013</c:v>
                </c:pt>
                <c:pt idx="17">
                  <c:v>0.26931650706988719</c:v>
                </c:pt>
                <c:pt idx="18">
                  <c:v>0.26926678171616897</c:v>
                </c:pt>
                <c:pt idx="19">
                  <c:v>0.26756851988352653</c:v>
                </c:pt>
                <c:pt idx="20">
                  <c:v>0.26901064575969164</c:v>
                </c:pt>
                <c:pt idx="21">
                  <c:v>0.26576053586988058</c:v>
                </c:pt>
                <c:pt idx="22">
                  <c:v>0.26358145052741094</c:v>
                </c:pt>
                <c:pt idx="23">
                  <c:v>0.26212389320188895</c:v>
                </c:pt>
                <c:pt idx="24">
                  <c:v>0.26183435211624267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0.26320576134436652</c:v>
                </c:pt>
                <c:pt idx="28">
                  <c:v>0.26461922538017679</c:v>
                </c:pt>
                <c:pt idx="29">
                  <c:v>0.26279381023050385</c:v>
                </c:pt>
                <c:pt idx="30">
                  <c:v>0.26431168597365379</c:v>
                </c:pt>
                <c:pt idx="31">
                  <c:v>0.26441611462962927</c:v>
                </c:pt>
                <c:pt idx="32">
                  <c:v>0.26818911692553454</c:v>
                </c:pt>
                <c:pt idx="33">
                  <c:v>0.26912240337969989</c:v>
                </c:pt>
                <c:pt idx="34">
                  <c:v>0.27108484858206178</c:v>
                </c:pt>
                <c:pt idx="35">
                  <c:v>0.274029503511173</c:v>
                </c:pt>
                <c:pt idx="36">
                  <c:v>0.27214798314443445</c:v>
                </c:pt>
                <c:pt idx="37">
                  <c:v>0.27256378024154854</c:v>
                </c:pt>
                <c:pt idx="38">
                  <c:v>0.27683847162506192</c:v>
                </c:pt>
                <c:pt idx="39">
                  <c:v>0.2804422316057838</c:v>
                </c:pt>
                <c:pt idx="40">
                  <c:v>0.28530555769184268</c:v>
                </c:pt>
                <c:pt idx="41">
                  <c:v>0.29197607404257325</c:v>
                </c:pt>
                <c:pt idx="42">
                  <c:v>0.29284100703308535</c:v>
                </c:pt>
                <c:pt idx="43">
                  <c:v>0.29709447309352743</c:v>
                </c:pt>
                <c:pt idx="44">
                  <c:v>0.29564810255593432</c:v>
                </c:pt>
                <c:pt idx="45">
                  <c:v>0.29730982011558943</c:v>
                </c:pt>
                <c:pt idx="46">
                  <c:v>0.29409137780807049</c:v>
                </c:pt>
                <c:pt idx="47">
                  <c:v>0.29223943946040581</c:v>
                </c:pt>
                <c:pt idx="48">
                  <c:v>0.29331927155358772</c:v>
                </c:pt>
                <c:pt idx="49">
                  <c:v>0.29007278123372299</c:v>
                </c:pt>
                <c:pt idx="50">
                  <c:v>0.29318719223798295</c:v>
                </c:pt>
                <c:pt idx="51">
                  <c:v>0.29140480483502368</c:v>
                </c:pt>
                <c:pt idx="52">
                  <c:v>0.29893113483279593</c:v>
                </c:pt>
                <c:pt idx="53">
                  <c:v>0.29796393598729942</c:v>
                </c:pt>
                <c:pt idx="54">
                  <c:v>0.30218276411803452</c:v>
                </c:pt>
                <c:pt idx="55">
                  <c:v>0.29900241769767283</c:v>
                </c:pt>
                <c:pt idx="56">
                  <c:v>0.30036910155313817</c:v>
                </c:pt>
                <c:pt idx="57">
                  <c:v>0.30342339026305137</c:v>
                </c:pt>
                <c:pt idx="58">
                  <c:v>0.30315856248955425</c:v>
                </c:pt>
                <c:pt idx="59">
                  <c:v>0.3093249192039198</c:v>
                </c:pt>
                <c:pt idx="60">
                  <c:v>0.31031586562787822</c:v>
                </c:pt>
                <c:pt idx="61">
                  <c:v>0.31253896854800167</c:v>
                </c:pt>
                <c:pt idx="62">
                  <c:v>0.31413513076931227</c:v>
                </c:pt>
                <c:pt idx="63">
                  <c:v>0.31729907628612647</c:v>
                </c:pt>
                <c:pt idx="64">
                  <c:v>0.31704945010509455</c:v>
                </c:pt>
                <c:pt idx="65">
                  <c:v>0.31817180168901615</c:v>
                </c:pt>
                <c:pt idx="66">
                  <c:v>0.32161422695125313</c:v>
                </c:pt>
                <c:pt idx="67">
                  <c:v>0.32302670716152082</c:v>
                </c:pt>
                <c:pt idx="68">
                  <c:v>0.32305374378307938</c:v>
                </c:pt>
                <c:pt idx="69">
                  <c:v>0.31982688325175013</c:v>
                </c:pt>
                <c:pt idx="70">
                  <c:v>0.32283995742233779</c:v>
                </c:pt>
                <c:pt idx="71">
                  <c:v>0.32264370332232301</c:v>
                </c:pt>
                <c:pt idx="72">
                  <c:v>0.32396991456889979</c:v>
                </c:pt>
                <c:pt idx="73">
                  <c:v>0.32492442039719455</c:v>
                </c:pt>
                <c:pt idx="74">
                  <c:v>0.32480008455178572</c:v>
                </c:pt>
                <c:pt idx="75">
                  <c:v>0.32949182704898045</c:v>
                </c:pt>
                <c:pt idx="76">
                  <c:v>0.33055927034591237</c:v>
                </c:pt>
                <c:pt idx="77">
                  <c:v>0.33403831531281464</c:v>
                </c:pt>
                <c:pt idx="78">
                  <c:v>0.33782173323638032</c:v>
                </c:pt>
                <c:pt idx="79">
                  <c:v>0.33942277323746528</c:v>
                </c:pt>
                <c:pt idx="80">
                  <c:v>0.34037203791227783</c:v>
                </c:pt>
                <c:pt idx="81">
                  <c:v>0.34428000832991179</c:v>
                </c:pt>
                <c:pt idx="82">
                  <c:v>0.34680263253792998</c:v>
                </c:pt>
                <c:pt idx="83">
                  <c:v>0.3509703968329238</c:v>
                </c:pt>
                <c:pt idx="84">
                  <c:v>0.35445461720197302</c:v>
                </c:pt>
                <c:pt idx="85">
                  <c:v>0.35483361136689345</c:v>
                </c:pt>
                <c:pt idx="86">
                  <c:v>0.35768234471845045</c:v>
                </c:pt>
                <c:pt idx="87">
                  <c:v>0.35728464033116042</c:v>
                </c:pt>
                <c:pt idx="88">
                  <c:v>0.36640508733302213</c:v>
                </c:pt>
                <c:pt idx="89">
                  <c:v>0.37135020677873049</c:v>
                </c:pt>
                <c:pt idx="90">
                  <c:v>0.37449747037796527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6D2-448F-9161-0AE6E2CFA8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92779231"/>
        <c:axId val="1758159295"/>
      </c:lineChart>
      <c:catAx>
        <c:axId val="189277923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</a:t>
                </a:r>
                <a:r>
                  <a:rPr lang="en-GB" baseline="0"/>
                  <a:t> Speed(Rpm)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8159295"/>
        <c:crosses val="autoZero"/>
        <c:auto val="1"/>
        <c:lblAlgn val="ctr"/>
        <c:lblOffset val="100"/>
        <c:noMultiLvlLbl val="0"/>
      </c:catAx>
      <c:valAx>
        <c:axId val="1758159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27792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BsC'!$E$5</c:f>
              <c:strCache>
                <c:ptCount val="1"/>
                <c:pt idx="0">
                  <c:v>Torque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BsC'!$E$7:$E$97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57-4C52-B6B7-2949A8DBE5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21023711"/>
        <c:axId val="1888311119"/>
      </c:lineChart>
      <c:catAx>
        <c:axId val="19210237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2236092642136802"/>
              <c:y val="0.8720144597309951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8311119"/>
        <c:crosses val="autoZero"/>
        <c:auto val="1"/>
        <c:lblAlgn val="ctr"/>
        <c:lblOffset val="100"/>
        <c:noMultiLvlLbl val="0"/>
      </c:catAx>
      <c:valAx>
        <c:axId val="18883111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Torque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10237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952353230770733"/>
          <c:y val="0.13182481751824818"/>
          <c:w val="0.85498759874153951"/>
          <c:h val="0.5087434143724735"/>
        </c:manualLayout>
      </c:layout>
      <c:lineChart>
        <c:grouping val="standard"/>
        <c:varyColors val="0"/>
        <c:ser>
          <c:idx val="0"/>
          <c:order val="0"/>
          <c:tx>
            <c:strRef>
              <c:f>'GrE HnD BsC'!$F$5</c:f>
              <c:strCache>
                <c:ptCount val="1"/>
                <c:pt idx="0">
                  <c:v>Power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BsC'!$F$7:$F$97</c:f>
              <c:numCache>
                <c:formatCode>General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9.7437226498494436</c:v>
                </c:pt>
                <c:pt idx="3">
                  <c:v>10.237704995979103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12.159323616625684</c:v>
                </c:pt>
                <c:pt idx="7">
                  <c:v>12.893281372575199</c:v>
                </c:pt>
                <c:pt idx="8">
                  <c:v>13.666339461398069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15.596684538245249</c:v>
                </c:pt>
                <c:pt idx="12">
                  <c:v>16.193158962952161</c:v>
                </c:pt>
                <c:pt idx="13">
                  <c:v>16.741622928679778</c:v>
                </c:pt>
                <c:pt idx="14">
                  <c:v>17.232098461035235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25.460211223099275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27.003320339969083</c:v>
                </c:pt>
                <c:pt idx="31">
                  <c:v>27.500036377713222</c:v>
                </c:pt>
                <c:pt idx="32">
                  <c:v>28.021928006669459</c:v>
                </c:pt>
                <c:pt idx="33">
                  <c:v>28.489726712804174</c:v>
                </c:pt>
                <c:pt idx="34">
                  <c:v>28.811375430999767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30.352955389122727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31.559201085405114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39.649313677655684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40.698884673283196</c:v>
                </c:pt>
                <c:pt idx="59">
                  <c:v>40.892336068939137</c:v>
                </c:pt>
                <c:pt idx="60">
                  <c:v>41.006741063005109</c:v>
                </c:pt>
                <c:pt idx="61">
                  <c:v>41.079927113196511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43.331852565948914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42.168926484691113</c:v>
                </c:pt>
                <c:pt idx="84">
                  <c:v>42.113985263190472</c:v>
                </c:pt>
                <c:pt idx="85">
                  <c:v>41.753927323532821</c:v>
                </c:pt>
                <c:pt idx="86">
                  <c:v>41.558910889427608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41.651268660622804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29-494D-92C9-DB943E9359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24381759"/>
        <c:axId val="1772450575"/>
      </c:lineChart>
      <c:catAx>
        <c:axId val="192438175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Dyno speed (rpm)</a:t>
                </a: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2450575"/>
        <c:crosses val="autoZero"/>
        <c:auto val="1"/>
        <c:lblAlgn val="ctr"/>
        <c:lblOffset val="100"/>
        <c:noMultiLvlLbl val="0"/>
      </c:catAx>
      <c:valAx>
        <c:axId val="17724505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43817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657225</xdr:colOff>
      <xdr:row>7</xdr:row>
      <xdr:rowOff>80962</xdr:rowOff>
    </xdr:from>
    <xdr:to>
      <xdr:col>15</xdr:col>
      <xdr:colOff>200025</xdr:colOff>
      <xdr:row>21</xdr:row>
      <xdr:rowOff>157162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19D1594-23D9-6C0F-29CB-7B70D32780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885825</xdr:colOff>
      <xdr:row>22</xdr:row>
      <xdr:rowOff>166687</xdr:rowOff>
    </xdr:from>
    <xdr:to>
      <xdr:col>15</xdr:col>
      <xdr:colOff>428625</xdr:colOff>
      <xdr:row>37</xdr:row>
      <xdr:rowOff>52387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A3A148D3-0991-AA85-7695-32CB206E1D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990600</xdr:colOff>
      <xdr:row>38</xdr:row>
      <xdr:rowOff>80962</xdr:rowOff>
    </xdr:from>
    <xdr:to>
      <xdr:col>15</xdr:col>
      <xdr:colOff>533400</xdr:colOff>
      <xdr:row>52</xdr:row>
      <xdr:rowOff>157162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9A59AF05-7BE1-F1C8-B3D4-D0B2637750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7"/>
  <sheetViews>
    <sheetView tabSelected="1" topLeftCell="I1" zoomScaleNormal="100" workbookViewId="0">
      <selection activeCell="U13" sqref="U13"/>
    </sheetView>
  </sheetViews>
  <sheetFormatPr defaultRowHeight="14.25" x14ac:dyDescent="0.45"/>
  <cols>
    <col min="1" max="1" width="9.1328125" style="1"/>
    <col min="2" max="2" width="13.3984375" style="1" customWidth="1"/>
    <col min="3" max="3" width="14.59765625" customWidth="1"/>
    <col min="4" max="4" width="10.59765625" style="1" customWidth="1"/>
    <col min="7" max="7" width="15.86328125" style="1" customWidth="1"/>
    <col min="8" max="8" width="16.265625" style="1" customWidth="1"/>
    <col min="9" max="9" width="15.265625" style="1" customWidth="1"/>
    <col min="10" max="10" width="20.265625" customWidth="1"/>
    <col min="11" max="11" width="20.1328125" customWidth="1"/>
    <col min="13" max="13" width="16.1328125" customWidth="1"/>
    <col min="14" max="14" width="20.86328125" customWidth="1"/>
    <col min="19" max="19" width="13.3984375" customWidth="1"/>
  </cols>
  <sheetData>
    <row r="1" spans="1:20" x14ac:dyDescent="0.45">
      <c r="A1"/>
      <c r="B1"/>
      <c r="G1" s="2" t="s">
        <v>0</v>
      </c>
      <c r="H1" s="2" t="s">
        <v>1</v>
      </c>
      <c r="I1" s="2" t="s">
        <v>2</v>
      </c>
      <c r="J1" s="2" t="s">
        <v>2</v>
      </c>
      <c r="K1" s="2" t="s">
        <v>29</v>
      </c>
      <c r="L1" s="2" t="s">
        <v>30</v>
      </c>
      <c r="M1" s="2" t="s">
        <v>30</v>
      </c>
      <c r="N1" s="2" t="s">
        <v>31</v>
      </c>
      <c r="O1" s="2" t="s">
        <v>32</v>
      </c>
      <c r="P1" s="2" t="s">
        <v>33</v>
      </c>
    </row>
    <row r="2" spans="1:20" x14ac:dyDescent="0.45">
      <c r="C2" s="1"/>
      <c r="G2" s="2" t="s">
        <v>3</v>
      </c>
      <c r="H2" s="2" t="s">
        <v>4</v>
      </c>
      <c r="I2" s="2" t="s">
        <v>5</v>
      </c>
      <c r="J2" s="2" t="s">
        <v>34</v>
      </c>
      <c r="K2" s="2" t="s">
        <v>18</v>
      </c>
      <c r="L2" s="2" t="s">
        <v>17</v>
      </c>
      <c r="M2" s="2" t="s">
        <v>18</v>
      </c>
      <c r="N2" s="2" t="s">
        <v>19</v>
      </c>
      <c r="O2" s="2" t="s">
        <v>35</v>
      </c>
      <c r="P2" s="2" t="s">
        <v>36</v>
      </c>
    </row>
    <row r="3" spans="1:20" x14ac:dyDescent="0.45">
      <c r="C3" s="1"/>
      <c r="G3" s="3">
        <v>1.0188999999999999</v>
      </c>
      <c r="H3" s="3">
        <v>46</v>
      </c>
      <c r="I3" s="3">
        <v>27</v>
      </c>
      <c r="J3" s="3">
        <v>300</v>
      </c>
      <c r="K3" s="3">
        <v>0.81577599999999995</v>
      </c>
      <c r="L3" s="3">
        <v>815.77599999999995</v>
      </c>
      <c r="M3" s="3">
        <v>0.81577599999999995</v>
      </c>
      <c r="N3" s="3">
        <v>45800</v>
      </c>
      <c r="O3" s="3">
        <v>0.09</v>
      </c>
      <c r="P3" s="3">
        <v>4.4180000000000001E-3</v>
      </c>
    </row>
    <row r="4" spans="1:20" x14ac:dyDescent="0.45">
      <c r="K4" s="1"/>
      <c r="L4" s="1"/>
      <c r="M4" s="1"/>
    </row>
    <row r="5" spans="1:20" x14ac:dyDescent="0.45">
      <c r="A5" s="2" t="s">
        <v>6</v>
      </c>
      <c r="B5" s="2" t="s">
        <v>7</v>
      </c>
      <c r="C5" s="2" t="s">
        <v>8</v>
      </c>
      <c r="D5" s="2" t="s">
        <v>9</v>
      </c>
      <c r="E5" s="2" t="s">
        <v>25</v>
      </c>
      <c r="F5" s="2" t="s">
        <v>26</v>
      </c>
      <c r="G5" s="2" t="s">
        <v>28</v>
      </c>
      <c r="H5" s="2" t="s">
        <v>21</v>
      </c>
      <c r="I5" s="2" t="s">
        <v>27</v>
      </c>
      <c r="J5" s="2" t="s">
        <v>23</v>
      </c>
    </row>
    <row r="6" spans="1:20" x14ac:dyDescent="0.45">
      <c r="A6" s="2" t="s">
        <v>10</v>
      </c>
      <c r="B6" s="2" t="s">
        <v>11</v>
      </c>
      <c r="C6" s="2" t="s">
        <v>12</v>
      </c>
      <c r="D6" s="2" t="s">
        <v>9</v>
      </c>
      <c r="E6" s="2" t="s">
        <v>13</v>
      </c>
      <c r="F6" s="2" t="s">
        <v>20</v>
      </c>
      <c r="G6" s="2" t="s">
        <v>20</v>
      </c>
      <c r="H6" s="2" t="s">
        <v>22</v>
      </c>
      <c r="I6" s="2" t="s">
        <v>4</v>
      </c>
      <c r="J6" s="2" t="s">
        <v>24</v>
      </c>
    </row>
    <row r="7" spans="1:20" x14ac:dyDescent="0.45">
      <c r="A7" s="1">
        <v>102.27500000000001</v>
      </c>
      <c r="B7" s="1">
        <v>1000</v>
      </c>
      <c r="C7" s="1">
        <v>7.0400000000000004E-2</v>
      </c>
      <c r="D7" s="1">
        <v>1.2658</v>
      </c>
      <c r="E7" cm="1">
        <f t="array" ref="E7:E97">A7:A97*K3</f>
        <v>83.433490399999997</v>
      </c>
      <c r="F7" cm="1">
        <f t="array" ref="F7:F97">((2*PI())*(_xlfn.ANCHORARRAY(E7)*B7:B97)/60)/1000</f>
        <v>8.7371346834664845</v>
      </c>
      <c r="G7" s="1">
        <f>((1.01325/$G$3)*(SQRT($J$3/293))*F7)</f>
        <v>8.7918627117276724</v>
      </c>
      <c r="H7" s="1">
        <f>(C7*0.75*60)/G7</f>
        <v>0.36033319717039375</v>
      </c>
      <c r="I7" s="1">
        <f>SUM((G7))/(((C7*0.75/60)*$N$3))*100</f>
        <v>21.813871357005933</v>
      </c>
      <c r="J7">
        <f>SUM((G7*60)/($O$3*$P$3*B7))</f>
        <v>1326.6731117742072</v>
      </c>
    </row>
    <row r="8" spans="1:20" x14ac:dyDescent="0.45">
      <c r="A8" s="4">
        <v>102.756</v>
      </c>
      <c r="B8" s="1">
        <f t="shared" ref="B8:B39" si="0">B7+50</f>
        <v>1050</v>
      </c>
      <c r="C8" s="1">
        <v>7.2400000000000006E-2</v>
      </c>
      <c r="D8" s="1">
        <v>1.26783</v>
      </c>
      <c r="E8">
        <v>83.825878656</v>
      </c>
      <c r="F8">
        <v>9.2171367598239673</v>
      </c>
      <c r="G8" s="1">
        <f t="shared" ref="G8:G71" si="1">((1.01325/$G$3)*(SQRT($J$3/293))*F8)</f>
        <v>9.2748714450902305</v>
      </c>
      <c r="H8" s="1">
        <f t="shared" ref="H8:H71" si="2">(C8*0.75*60)/G8</f>
        <v>0.35127171511629557</v>
      </c>
      <c r="I8" s="1">
        <f t="shared" ref="I8:I71" si="3">SUM((G8))/(((C8*0.75/60)*$N$3))*100</f>
        <v>22.376586757437408</v>
      </c>
      <c r="J8">
        <f t="shared" ref="J8:J71" si="4">SUM((G8*60)/($O$3*$P$3*B8))</f>
        <v>1332.9124641747296</v>
      </c>
    </row>
    <row r="9" spans="1:20" x14ac:dyDescent="0.45">
      <c r="A9" s="4">
        <v>103.68899999999999</v>
      </c>
      <c r="B9" s="1">
        <f t="shared" si="0"/>
        <v>1100</v>
      </c>
      <c r="C9" s="1">
        <v>7.3700000000000002E-2</v>
      </c>
      <c r="D9" s="1">
        <v>1.2734399999999999</v>
      </c>
      <c r="E9">
        <v>84.586997663999995</v>
      </c>
      <c r="F9">
        <v>9.7437226498494436</v>
      </c>
      <c r="G9" s="1">
        <f t="shared" si="1"/>
        <v>9.8047557857537395</v>
      </c>
      <c r="H9" s="1">
        <f t="shared" si="2"/>
        <v>0.33825421789891574</v>
      </c>
      <c r="I9" s="1">
        <f t="shared" si="3"/>
        <v>23.237735386000693</v>
      </c>
      <c r="J9">
        <f t="shared" si="4"/>
        <v>1345.0149918040165</v>
      </c>
    </row>
    <row r="10" spans="1:20" x14ac:dyDescent="0.45">
      <c r="A10" s="4">
        <v>104.209</v>
      </c>
      <c r="B10" s="1">
        <f t="shared" si="0"/>
        <v>1150</v>
      </c>
      <c r="C10" s="1">
        <v>7.2800000000000004E-2</v>
      </c>
      <c r="D10" s="1">
        <v>1.2847599999999999</v>
      </c>
      <c r="E10">
        <v>85.011201184000001</v>
      </c>
      <c r="F10">
        <v>10.237704995979103</v>
      </c>
      <c r="G10" s="1">
        <f t="shared" si="1"/>
        <v>10.301832359084756</v>
      </c>
      <c r="H10" s="1">
        <f t="shared" si="2"/>
        <v>0.31800168026526199</v>
      </c>
      <c r="I10" s="1">
        <f t="shared" si="3"/>
        <v>24.717674454351833</v>
      </c>
      <c r="J10">
        <f t="shared" si="4"/>
        <v>1351.7602376424188</v>
      </c>
    </row>
    <row r="11" spans="1:20" x14ac:dyDescent="0.45">
      <c r="A11" s="4">
        <v>105.81100000000001</v>
      </c>
      <c r="B11" s="1">
        <f t="shared" si="0"/>
        <v>1200</v>
      </c>
      <c r="C11" s="1">
        <v>7.4399999999999994E-2</v>
      </c>
      <c r="D11" s="1">
        <v>1.2918099999999999</v>
      </c>
      <c r="E11">
        <v>86.318074335999995</v>
      </c>
      <c r="F11">
        <v>10.847049128239808</v>
      </c>
      <c r="G11" s="1">
        <f t="shared" si="1"/>
        <v>10.914993326509313</v>
      </c>
      <c r="H11" s="1">
        <f t="shared" si="2"/>
        <v>0.30673404003543375</v>
      </c>
      <c r="I11" s="1">
        <f t="shared" si="3"/>
        <v>25.625659310018584</v>
      </c>
      <c r="J11">
        <f t="shared" si="4"/>
        <v>1372.5407834753423</v>
      </c>
    </row>
    <row r="12" spans="1:20" x14ac:dyDescent="0.45">
      <c r="A12" s="4">
        <v>107.51</v>
      </c>
      <c r="B12" s="1">
        <f t="shared" si="0"/>
        <v>1250</v>
      </c>
      <c r="C12" s="1">
        <v>7.8950000000000006E-2</v>
      </c>
      <c r="D12" s="1">
        <v>1.2972900000000001</v>
      </c>
      <c r="E12">
        <v>87.704077760000004</v>
      </c>
      <c r="F12">
        <v>11.480436932528498</v>
      </c>
      <c r="G12" s="1">
        <f t="shared" si="1"/>
        <v>11.552348571716477</v>
      </c>
      <c r="H12" s="1">
        <f t="shared" si="2"/>
        <v>0.30753486859790308</v>
      </c>
      <c r="I12" s="1">
        <f t="shared" si="3"/>
        <v>25.558929446178642</v>
      </c>
      <c r="J12">
        <f t="shared" si="4"/>
        <v>1394.5795770896609</v>
      </c>
      <c r="S12" t="s">
        <v>14</v>
      </c>
    </row>
    <row r="13" spans="1:20" x14ac:dyDescent="0.45">
      <c r="A13" s="4">
        <v>109.488</v>
      </c>
      <c r="B13" s="1">
        <f t="shared" si="0"/>
        <v>1300</v>
      </c>
      <c r="C13" s="1">
        <v>7.9000000000000001E-2</v>
      </c>
      <c r="D13" s="1">
        <v>1.29895</v>
      </c>
      <c r="E13">
        <v>89.317682687999991</v>
      </c>
      <c r="F13">
        <v>12.159323616625684</v>
      </c>
      <c r="G13" s="1">
        <f t="shared" si="1"/>
        <v>12.235487694511184</v>
      </c>
      <c r="H13" s="1">
        <f t="shared" si="2"/>
        <v>0.29054828779687841</v>
      </c>
      <c r="I13" s="1">
        <f t="shared" si="3"/>
        <v>27.053203680307746</v>
      </c>
      <c r="J13">
        <f t="shared" si="4"/>
        <v>1420.2374545288137</v>
      </c>
      <c r="S13" t="s">
        <v>15</v>
      </c>
      <c r="T13" t="s">
        <v>16</v>
      </c>
    </row>
    <row r="14" spans="1:20" x14ac:dyDescent="0.45">
      <c r="A14" s="4">
        <v>111.797</v>
      </c>
      <c r="B14" s="1">
        <f t="shared" si="0"/>
        <v>1350</v>
      </c>
      <c r="C14" s="1">
        <v>7.9600000000000004E-2</v>
      </c>
      <c r="D14" s="1">
        <v>1.2946899999999999</v>
      </c>
      <c r="E14">
        <v>91.201309471999991</v>
      </c>
      <c r="F14">
        <v>12.893281372575199</v>
      </c>
      <c r="G14" s="1">
        <f t="shared" si="1"/>
        <v>12.97404284563261</v>
      </c>
      <c r="H14" s="1">
        <f t="shared" si="2"/>
        <v>0.27608973105910406</v>
      </c>
      <c r="I14" s="1">
        <f t="shared" si="3"/>
        <v>28.469954237634919</v>
      </c>
      <c r="J14">
        <f t="shared" si="4"/>
        <v>1450.1889403766422</v>
      </c>
    </row>
    <row r="15" spans="1:20" x14ac:dyDescent="0.45">
      <c r="A15" s="4">
        <v>114.268</v>
      </c>
      <c r="B15" s="1">
        <f t="shared" si="0"/>
        <v>1400</v>
      </c>
      <c r="C15" s="1">
        <v>8.3500000000000005E-2</v>
      </c>
      <c r="D15" s="1">
        <v>1.2855000000000001</v>
      </c>
      <c r="E15">
        <v>93.217091967999991</v>
      </c>
      <c r="F15">
        <v>13.666339461398069</v>
      </c>
      <c r="G15" s="1">
        <f t="shared" si="1"/>
        <v>13.751943247921552</v>
      </c>
      <c r="H15" s="1">
        <f t="shared" si="2"/>
        <v>0.27323411188218094</v>
      </c>
      <c r="I15" s="1">
        <f t="shared" si="3"/>
        <v>28.767498884337634</v>
      </c>
      <c r="J15">
        <f t="shared" si="4"/>
        <v>1482.2418297356649</v>
      </c>
    </row>
    <row r="16" spans="1:20" x14ac:dyDescent="0.45">
      <c r="A16" s="4">
        <v>115.783</v>
      </c>
      <c r="B16" s="1">
        <f t="shared" si="0"/>
        <v>1450</v>
      </c>
      <c r="C16" s="1">
        <v>8.4699999999999998E-2</v>
      </c>
      <c r="D16" s="1">
        <v>1.2781800000000001</v>
      </c>
      <c r="E16">
        <v>94.452992607999988</v>
      </c>
      <c r="F16">
        <v>14.342086671531749</v>
      </c>
      <c r="G16" s="1">
        <f t="shared" si="1"/>
        <v>14.431923231584936</v>
      </c>
      <c r="H16" s="1">
        <f t="shared" si="2"/>
        <v>0.26410201459902133</v>
      </c>
      <c r="I16" s="1">
        <f t="shared" si="3"/>
        <v>29.762219045044542</v>
      </c>
      <c r="J16">
        <f t="shared" si="4"/>
        <v>1501.8938440533175</v>
      </c>
    </row>
    <row r="17" spans="1:10" x14ac:dyDescent="0.45">
      <c r="A17" s="4">
        <v>116.985</v>
      </c>
      <c r="B17" s="1">
        <f t="shared" si="0"/>
        <v>1500</v>
      </c>
      <c r="C17" s="1">
        <v>8.8650000000000007E-2</v>
      </c>
      <c r="D17" s="1">
        <v>1.2795000000000001</v>
      </c>
      <c r="E17">
        <v>95.43355536</v>
      </c>
      <c r="F17">
        <v>14.990667821246541</v>
      </c>
      <c r="G17" s="1">
        <f t="shared" si="1"/>
        <v>15.084566990928309</v>
      </c>
      <c r="H17" s="1">
        <f t="shared" si="2"/>
        <v>0.26445903302355916</v>
      </c>
      <c r="I17" s="1">
        <f t="shared" si="3"/>
        <v>29.722040192264476</v>
      </c>
      <c r="J17">
        <f t="shared" si="4"/>
        <v>1517.4857392413169</v>
      </c>
    </row>
    <row r="18" spans="1:10" x14ac:dyDescent="0.45">
      <c r="A18" s="4">
        <v>117.788</v>
      </c>
      <c r="B18" s="1">
        <f t="shared" si="0"/>
        <v>1550</v>
      </c>
      <c r="C18" s="1">
        <v>9.3200000000000005E-2</v>
      </c>
      <c r="D18" s="1">
        <v>1.27766</v>
      </c>
      <c r="E18">
        <v>96.088623487999996</v>
      </c>
      <c r="F18">
        <v>15.596684538245249</v>
      </c>
      <c r="G18" s="1">
        <f t="shared" si="1"/>
        <v>15.694379700688513</v>
      </c>
      <c r="H18" s="1">
        <f t="shared" si="2"/>
        <v>0.26722942097647917</v>
      </c>
      <c r="I18" s="1">
        <f t="shared" si="3"/>
        <v>29.413909516443042</v>
      </c>
      <c r="J18">
        <f t="shared" si="4"/>
        <v>1527.9019554110032</v>
      </c>
    </row>
    <row r="19" spans="1:10" x14ac:dyDescent="0.45">
      <c r="A19" s="4">
        <v>118.471</v>
      </c>
      <c r="B19" s="1">
        <f t="shared" si="0"/>
        <v>1600</v>
      </c>
      <c r="C19" s="1">
        <v>9.5899999999999999E-2</v>
      </c>
      <c r="D19" s="1">
        <v>1.2823500000000001</v>
      </c>
      <c r="E19">
        <v>96.645798495999998</v>
      </c>
      <c r="F19">
        <v>16.193158962952161</v>
      </c>
      <c r="G19" s="1">
        <f t="shared" si="1"/>
        <v>16.294590346748887</v>
      </c>
      <c r="H19" s="1">
        <f t="shared" si="2"/>
        <v>0.26484249730531167</v>
      </c>
      <c r="I19" s="1">
        <f t="shared" si="3"/>
        <v>29.679005781584504</v>
      </c>
      <c r="J19">
        <f t="shared" si="4"/>
        <v>1536.761576387212</v>
      </c>
    </row>
    <row r="20" spans="1:10" x14ac:dyDescent="0.45">
      <c r="A20" s="4">
        <v>118.77200000000001</v>
      </c>
      <c r="B20" s="1">
        <f t="shared" si="0"/>
        <v>1650</v>
      </c>
      <c r="C20" s="1">
        <v>9.8750000000000004E-2</v>
      </c>
      <c r="D20" s="1">
        <v>1.2902800000000001</v>
      </c>
      <c r="E20">
        <v>96.891347072000002</v>
      </c>
      <c r="F20">
        <v>16.741622928679778</v>
      </c>
      <c r="G20" s="1">
        <f t="shared" si="1"/>
        <v>16.846489803916665</v>
      </c>
      <c r="H20" s="1">
        <f t="shared" si="2"/>
        <v>0.26377898611061795</v>
      </c>
      <c r="I20" s="1">
        <f t="shared" si="3"/>
        <v>29.798666393529011</v>
      </c>
      <c r="J20">
        <f t="shared" si="4"/>
        <v>1540.6660359975185</v>
      </c>
    </row>
    <row r="21" spans="1:10" x14ac:dyDescent="0.45">
      <c r="A21" s="4">
        <v>118.65600000000001</v>
      </c>
      <c r="B21" s="1">
        <f t="shared" si="0"/>
        <v>1700</v>
      </c>
      <c r="C21" s="1">
        <v>0.10005</v>
      </c>
      <c r="D21" s="1">
        <v>1.29942</v>
      </c>
      <c r="E21">
        <v>96.796717055999991</v>
      </c>
      <c r="F21">
        <v>17.232098461035235</v>
      </c>
      <c r="G21" s="1">
        <f t="shared" si="1"/>
        <v>17.340037597347251</v>
      </c>
      <c r="H21" s="1">
        <f t="shared" si="2"/>
        <v>0.25964476574657325</v>
      </c>
      <c r="I21" s="1">
        <f t="shared" si="3"/>
        <v>30.273138709854241</v>
      </c>
      <c r="J21">
        <f t="shared" si="4"/>
        <v>1539.1613273104902</v>
      </c>
    </row>
    <row r="22" spans="1:10" x14ac:dyDescent="0.45">
      <c r="A22" s="4">
        <v>118.861</v>
      </c>
      <c r="B22" s="1">
        <f t="shared" si="0"/>
        <v>1750</v>
      </c>
      <c r="C22" s="1">
        <v>0.10305</v>
      </c>
      <c r="D22" s="1">
        <v>1.31053</v>
      </c>
      <c r="E22">
        <v>96.963951135999991</v>
      </c>
      <c r="F22">
        <v>17.769572132194007</v>
      </c>
      <c r="G22" s="1">
        <f t="shared" si="1"/>
        <v>17.880877918481154</v>
      </c>
      <c r="H22" s="1">
        <f t="shared" si="2"/>
        <v>0.25934129303612519</v>
      </c>
      <c r="I22" s="1">
        <f t="shared" si="3"/>
        <v>30.308563347984553</v>
      </c>
      <c r="J22">
        <f t="shared" si="4"/>
        <v>1541.820510766014</v>
      </c>
    </row>
    <row r="23" spans="1:10" x14ac:dyDescent="0.45">
      <c r="A23" s="4">
        <v>119.584</v>
      </c>
      <c r="B23" s="1">
        <f t="shared" si="0"/>
        <v>1800</v>
      </c>
      <c r="C23" s="1">
        <v>0.10929999999999999</v>
      </c>
      <c r="D23" s="1">
        <v>1.3149</v>
      </c>
      <c r="E23">
        <v>97.553757183999991</v>
      </c>
      <c r="F23">
        <v>18.38845001396021</v>
      </c>
      <c r="G23" s="1">
        <f t="shared" si="1"/>
        <v>18.503632353308582</v>
      </c>
      <c r="H23" s="1">
        <f t="shared" si="2"/>
        <v>0.26581267429476013</v>
      </c>
      <c r="I23" s="1">
        <f t="shared" si="3"/>
        <v>29.57068179532089</v>
      </c>
      <c r="J23">
        <f t="shared" si="4"/>
        <v>1551.1989968067151</v>
      </c>
    </row>
    <row r="24" spans="1:10" x14ac:dyDescent="0.45">
      <c r="A24" s="4">
        <v>119.934</v>
      </c>
      <c r="B24" s="1">
        <f t="shared" si="0"/>
        <v>1850</v>
      </c>
      <c r="C24" s="1">
        <v>0.11415</v>
      </c>
      <c r="D24" s="1">
        <v>1.3184899999999999</v>
      </c>
      <c r="E24">
        <v>97.839278783999987</v>
      </c>
      <c r="F24">
        <v>18.954554833387512</v>
      </c>
      <c r="G24" s="1">
        <f t="shared" si="1"/>
        <v>19.073283163690451</v>
      </c>
      <c r="H24" s="1">
        <f t="shared" si="2"/>
        <v>0.26931650706988719</v>
      </c>
      <c r="I24" s="1">
        <f t="shared" si="3"/>
        <v>29.185964478196276</v>
      </c>
      <c r="J24">
        <f t="shared" si="4"/>
        <v>1555.7390661210241</v>
      </c>
    </row>
    <row r="25" spans="1:10" x14ac:dyDescent="0.45">
      <c r="A25" s="4">
        <v>120.176</v>
      </c>
      <c r="B25" s="1">
        <f t="shared" si="0"/>
        <v>1900</v>
      </c>
      <c r="C25" s="1">
        <v>0.11745</v>
      </c>
      <c r="D25" s="1">
        <v>1.3189200000000001</v>
      </c>
      <c r="E25">
        <v>98.036696575999997</v>
      </c>
      <c r="F25">
        <v>19.506119830540307</v>
      </c>
      <c r="G25" s="1">
        <f t="shared" si="1"/>
        <v>19.628303076653253</v>
      </c>
      <c r="H25" s="1">
        <f t="shared" si="2"/>
        <v>0.26926678171616897</v>
      </c>
      <c r="I25" s="1">
        <f t="shared" si="3"/>
        <v>29.191354234771648</v>
      </c>
      <c r="J25">
        <f t="shared" si="4"/>
        <v>1558.8781997612045</v>
      </c>
    </row>
    <row r="26" spans="1:10" x14ac:dyDescent="0.45">
      <c r="A26" s="4">
        <v>120.94799999999999</v>
      </c>
      <c r="B26" s="1">
        <f t="shared" si="0"/>
        <v>1950</v>
      </c>
      <c r="C26" s="1">
        <v>0.12055</v>
      </c>
      <c r="D26" s="1">
        <v>1.31484</v>
      </c>
      <c r="E26">
        <v>98.666475647999988</v>
      </c>
      <c r="F26">
        <v>20.148041878337946</v>
      </c>
      <c r="G26" s="1">
        <f t="shared" si="1"/>
        <v>20.274246022519435</v>
      </c>
      <c r="H26" s="1">
        <f t="shared" si="2"/>
        <v>0.26756851988352653</v>
      </c>
      <c r="I26" s="1">
        <f t="shared" si="3"/>
        <v>29.376632244163936</v>
      </c>
      <c r="J26">
        <f t="shared" si="4"/>
        <v>1568.892295505909</v>
      </c>
    </row>
    <row r="27" spans="1:10" x14ac:dyDescent="0.45">
      <c r="A27" s="4">
        <v>122.157</v>
      </c>
      <c r="B27" s="1">
        <f t="shared" si="0"/>
        <v>2000</v>
      </c>
      <c r="C27" s="1">
        <v>0.12554999999999999</v>
      </c>
      <c r="D27" s="1">
        <v>1.31653</v>
      </c>
      <c r="E27">
        <v>99.652748831999986</v>
      </c>
      <c r="F27">
        <v>20.871222909375998</v>
      </c>
      <c r="G27" s="1">
        <f t="shared" si="1"/>
        <v>21.001956945030891</v>
      </c>
      <c r="H27" s="1">
        <f t="shared" si="2"/>
        <v>0.26901064575969164</v>
      </c>
      <c r="I27" s="1">
        <f t="shared" si="3"/>
        <v>29.219148508179227</v>
      </c>
      <c r="J27">
        <f t="shared" si="4"/>
        <v>1584.5749920801939</v>
      </c>
    </row>
    <row r="28" spans="1:10" x14ac:dyDescent="0.45">
      <c r="A28" s="4">
        <v>122.845</v>
      </c>
      <c r="B28" s="1">
        <f t="shared" si="0"/>
        <v>2050</v>
      </c>
      <c r="C28" s="1">
        <v>0.12784999999999999</v>
      </c>
      <c r="D28" s="1">
        <v>1.32098</v>
      </c>
      <c r="E28">
        <v>100.21400272</v>
      </c>
      <c r="F28">
        <v>21.513490940018599</v>
      </c>
      <c r="G28" s="1">
        <f t="shared" si="1"/>
        <v>21.648248040923793</v>
      </c>
      <c r="H28" s="1">
        <f t="shared" si="2"/>
        <v>0.26576053586988058</v>
      </c>
      <c r="I28" s="1">
        <f t="shared" si="3"/>
        <v>29.576483141131611</v>
      </c>
      <c r="J28">
        <f t="shared" si="4"/>
        <v>1593.4994711894644</v>
      </c>
    </row>
    <row r="29" spans="1:10" x14ac:dyDescent="0.45">
      <c r="A29" s="4">
        <v>123.79600000000001</v>
      </c>
      <c r="B29" s="1">
        <f t="shared" si="0"/>
        <v>2100</v>
      </c>
      <c r="C29" s="1">
        <v>0.13089999999999999</v>
      </c>
      <c r="D29" s="1">
        <v>1.32287</v>
      </c>
      <c r="E29">
        <v>100.989805696</v>
      </c>
      <c r="F29">
        <v>22.208818216340998</v>
      </c>
      <c r="G29" s="1">
        <f t="shared" si="1"/>
        <v>22.347930737210287</v>
      </c>
      <c r="H29" s="1">
        <f t="shared" si="2"/>
        <v>0.26358145052741094</v>
      </c>
      <c r="I29" s="1">
        <f t="shared" si="3"/>
        <v>29.820998378321782</v>
      </c>
      <c r="J29">
        <f t="shared" si="4"/>
        <v>1605.8354880977738</v>
      </c>
    </row>
    <row r="30" spans="1:10" x14ac:dyDescent="0.45">
      <c r="A30" s="4">
        <v>124.794</v>
      </c>
      <c r="B30" s="1">
        <f t="shared" si="0"/>
        <v>2150</v>
      </c>
      <c r="C30" s="1">
        <v>0.13435</v>
      </c>
      <c r="D30" s="1">
        <v>1.3216399999999999</v>
      </c>
      <c r="E30">
        <v>101.80395014399998</v>
      </c>
      <c r="F30">
        <v>22.920902167981524</v>
      </c>
      <c r="G30" s="1">
        <f t="shared" si="1"/>
        <v>23.064475069975927</v>
      </c>
      <c r="H30" s="1">
        <f t="shared" si="2"/>
        <v>0.26212389320188895</v>
      </c>
      <c r="I30" s="1">
        <f t="shared" si="3"/>
        <v>29.986820021323339</v>
      </c>
      <c r="J30">
        <f t="shared" si="4"/>
        <v>1618.7811714568609</v>
      </c>
    </row>
    <row r="31" spans="1:10" x14ac:dyDescent="0.45">
      <c r="A31" s="4">
        <v>125.137</v>
      </c>
      <c r="B31" s="1">
        <f t="shared" si="0"/>
        <v>2200</v>
      </c>
      <c r="C31" s="1">
        <v>0.13769999999999999</v>
      </c>
      <c r="D31" s="1">
        <v>1.3165199999999999</v>
      </c>
      <c r="E31">
        <v>102.08376131199999</v>
      </c>
      <c r="F31">
        <v>23.518410269830163</v>
      </c>
      <c r="G31" s="1">
        <f t="shared" si="1"/>
        <v>23.665725867967975</v>
      </c>
      <c r="H31" s="1">
        <f t="shared" si="2"/>
        <v>0.26183435211624267</v>
      </c>
      <c r="I31" s="1">
        <f t="shared" si="3"/>
        <v>30.0199799804879</v>
      </c>
      <c r="J31">
        <f t="shared" si="4"/>
        <v>1623.2304393848838</v>
      </c>
    </row>
    <row r="32" spans="1:10" x14ac:dyDescent="0.45">
      <c r="A32" s="4">
        <v>126.02800000000001</v>
      </c>
      <c r="B32" s="1">
        <f t="shared" si="0"/>
        <v>2250</v>
      </c>
      <c r="C32" s="1">
        <v>0.14105000000000001</v>
      </c>
      <c r="D32" s="1">
        <v>1.3046500000000001</v>
      </c>
      <c r="E32">
        <v>102.810617728</v>
      </c>
      <c r="F32">
        <v>24.2241811023985</v>
      </c>
      <c r="G32" s="1">
        <f t="shared" si="1"/>
        <v>24.375917537283151</v>
      </c>
      <c r="H32" s="1">
        <f t="shared" si="2"/>
        <v>0.26039019824758736</v>
      </c>
      <c r="I32" s="1">
        <f t="shared" si="3"/>
        <v>30.186474228418675</v>
      </c>
      <c r="J32">
        <f t="shared" si="4"/>
        <v>1634.7881586964538</v>
      </c>
    </row>
    <row r="33" spans="1:10" x14ac:dyDescent="0.45">
      <c r="A33" s="4">
        <v>126.66</v>
      </c>
      <c r="B33" s="1">
        <f t="shared" si="0"/>
        <v>2300</v>
      </c>
      <c r="C33" s="1">
        <v>0.14495</v>
      </c>
      <c r="D33" s="1">
        <v>1.2964599999999999</v>
      </c>
      <c r="E33">
        <v>103.32618815999999</v>
      </c>
      <c r="F33">
        <v>24.886674179595097</v>
      </c>
      <c r="G33" s="1">
        <f t="shared" si="1"/>
        <v>25.042560366219327</v>
      </c>
      <c r="H33" s="1">
        <f t="shared" si="2"/>
        <v>0.26046657788229738</v>
      </c>
      <c r="I33" s="1">
        <f t="shared" si="3"/>
        <v>30.177622298572253</v>
      </c>
      <c r="J33">
        <f t="shared" si="4"/>
        <v>1642.9862267154344</v>
      </c>
    </row>
    <row r="34" spans="1:10" x14ac:dyDescent="0.45">
      <c r="A34" s="4">
        <v>126.822</v>
      </c>
      <c r="B34" s="1">
        <f t="shared" si="0"/>
        <v>2350</v>
      </c>
      <c r="C34" s="1">
        <v>0.14985000000000001</v>
      </c>
      <c r="D34" s="1">
        <v>1.2822899999999999</v>
      </c>
      <c r="E34">
        <v>103.458343872</v>
      </c>
      <c r="F34">
        <v>25.460211223099275</v>
      </c>
      <c r="G34" s="1">
        <f t="shared" si="1"/>
        <v>25.619689954952907</v>
      </c>
      <c r="H34" s="1">
        <f t="shared" si="2"/>
        <v>0.26320576134436652</v>
      </c>
      <c r="I34" s="1">
        <f t="shared" si="3"/>
        <v>29.863563656760583</v>
      </c>
      <c r="J34">
        <f t="shared" si="4"/>
        <v>1645.0876302266299</v>
      </c>
    </row>
    <row r="35" spans="1:10" x14ac:dyDescent="0.45">
      <c r="A35" s="4">
        <v>126.69</v>
      </c>
      <c r="B35" s="1">
        <f t="shared" si="0"/>
        <v>2400</v>
      </c>
      <c r="C35" s="1">
        <v>0.1537</v>
      </c>
      <c r="D35" s="1">
        <v>1.2730399999999999</v>
      </c>
      <c r="E35">
        <v>103.35066144</v>
      </c>
      <c r="F35">
        <v>25.97485429788399</v>
      </c>
      <c r="G35" s="1">
        <f t="shared" si="1"/>
        <v>26.137556672471955</v>
      </c>
      <c r="H35" s="1">
        <f t="shared" si="2"/>
        <v>0.26461922538017679</v>
      </c>
      <c r="I35" s="1">
        <f t="shared" si="3"/>
        <v>29.704047381443409</v>
      </c>
      <c r="J35">
        <f t="shared" si="4"/>
        <v>1643.3753755138043</v>
      </c>
    </row>
    <row r="36" spans="1:10" x14ac:dyDescent="0.45">
      <c r="A36" s="4">
        <v>126.55200000000001</v>
      </c>
      <c r="B36" s="1">
        <f t="shared" si="0"/>
        <v>2450</v>
      </c>
      <c r="C36" s="1">
        <v>0.15565000000000001</v>
      </c>
      <c r="D36" s="1">
        <v>1.2698400000000001</v>
      </c>
      <c r="E36">
        <v>103.238084352</v>
      </c>
      <c r="F36">
        <v>26.487113935292339</v>
      </c>
      <c r="G36" s="1">
        <f t="shared" si="1"/>
        <v>26.653025023140291</v>
      </c>
      <c r="H36" s="1">
        <f t="shared" si="2"/>
        <v>0.26279381023050385</v>
      </c>
      <c r="I36" s="1">
        <f t="shared" si="3"/>
        <v>29.910377271972909</v>
      </c>
      <c r="J36">
        <f t="shared" si="4"/>
        <v>1641.5852910413053</v>
      </c>
    </row>
    <row r="37" spans="1:10" x14ac:dyDescent="0.45">
      <c r="A37" s="4">
        <v>126.438</v>
      </c>
      <c r="B37" s="1">
        <f t="shared" si="0"/>
        <v>2500</v>
      </c>
      <c r="C37" s="1">
        <v>0.15959999999999999</v>
      </c>
      <c r="D37" s="1">
        <v>1.2744599999999999</v>
      </c>
      <c r="E37">
        <v>103.145085888</v>
      </c>
      <c r="F37">
        <v>27.003320339969083</v>
      </c>
      <c r="G37" s="1">
        <f t="shared" si="1"/>
        <v>27.172464863002283</v>
      </c>
      <c r="H37" s="1">
        <f t="shared" si="2"/>
        <v>0.26431168597365379</v>
      </c>
      <c r="I37" s="1">
        <f t="shared" si="3"/>
        <v>29.73860947456226</v>
      </c>
      <c r="J37">
        <f t="shared" si="4"/>
        <v>1640.1065256075017</v>
      </c>
    </row>
    <row r="38" spans="1:10" x14ac:dyDescent="0.45">
      <c r="A38" s="4">
        <v>126.239</v>
      </c>
      <c r="B38" s="1">
        <f t="shared" si="0"/>
        <v>2550</v>
      </c>
      <c r="C38" s="1">
        <v>0.16259999999999999</v>
      </c>
      <c r="D38" s="1">
        <v>1.2787599999999999</v>
      </c>
      <c r="E38">
        <v>102.982746464</v>
      </c>
      <c r="F38">
        <v>27.500036377713222</v>
      </c>
      <c r="G38" s="1">
        <f t="shared" si="1"/>
        <v>27.672292251359213</v>
      </c>
      <c r="H38" s="1">
        <f t="shared" si="2"/>
        <v>0.26441611462962927</v>
      </c>
      <c r="I38" s="1">
        <f t="shared" si="3"/>
        <v>29.72686449062904</v>
      </c>
      <c r="J38">
        <f t="shared" si="4"/>
        <v>1637.5251719116516</v>
      </c>
    </row>
    <row r="39" spans="1:10" x14ac:dyDescent="0.45">
      <c r="A39" s="4">
        <v>126.161</v>
      </c>
      <c r="B39" s="1">
        <f t="shared" si="0"/>
        <v>2600</v>
      </c>
      <c r="C39" s="1">
        <v>0.16805</v>
      </c>
      <c r="D39" s="1">
        <v>1.27634</v>
      </c>
      <c r="E39">
        <v>102.919115936</v>
      </c>
      <c r="F39">
        <v>28.021928006669459</v>
      </c>
      <c r="G39" s="1">
        <f t="shared" si="1"/>
        <v>28.197452926845411</v>
      </c>
      <c r="H39" s="1">
        <f t="shared" si="2"/>
        <v>0.26818911692553454</v>
      </c>
      <c r="I39" s="1">
        <f t="shared" si="3"/>
        <v>29.308653903790237</v>
      </c>
      <c r="J39">
        <f t="shared" si="4"/>
        <v>1636.5133850358911</v>
      </c>
    </row>
    <row r="40" spans="1:10" x14ac:dyDescent="0.45">
      <c r="A40" s="4">
        <v>125.84699999999999</v>
      </c>
      <c r="B40" s="1">
        <f t="shared" ref="B40:B71" si="5">B39+50</f>
        <v>2650</v>
      </c>
      <c r="C40" s="1">
        <v>0.17144999999999999</v>
      </c>
      <c r="D40" s="1">
        <v>1.28027</v>
      </c>
      <c r="E40">
        <v>102.66296227199999</v>
      </c>
      <c r="F40">
        <v>28.489726712804174</v>
      </c>
      <c r="G40" s="1">
        <f t="shared" si="1"/>
        <v>28.668181850006349</v>
      </c>
      <c r="H40" s="1">
        <f t="shared" si="2"/>
        <v>0.26912240337969989</v>
      </c>
      <c r="I40" s="1">
        <f t="shared" si="3"/>
        <v>29.207014763626809</v>
      </c>
      <c r="J40">
        <f t="shared" si="4"/>
        <v>1632.440294279625</v>
      </c>
    </row>
    <row r="41" spans="1:10" x14ac:dyDescent="0.45">
      <c r="A41" s="4">
        <v>124.911</v>
      </c>
      <c r="B41" s="1">
        <f t="shared" si="5"/>
        <v>2700</v>
      </c>
      <c r="C41" s="1">
        <v>0.17465</v>
      </c>
      <c r="D41" s="1">
        <v>1.2837099999999999</v>
      </c>
      <c r="E41">
        <v>101.89939593599999</v>
      </c>
      <c r="F41">
        <v>28.811375430999767</v>
      </c>
      <c r="G41" s="1">
        <f t="shared" si="1"/>
        <v>28.991845324844402</v>
      </c>
      <c r="H41" s="1">
        <f t="shared" si="2"/>
        <v>0.27108484858206178</v>
      </c>
      <c r="I41" s="1">
        <f t="shared" si="3"/>
        <v>28.99557850557699</v>
      </c>
      <c r="J41">
        <f t="shared" si="4"/>
        <v>1620.2988517705012</v>
      </c>
    </row>
    <row r="42" spans="1:10" x14ac:dyDescent="0.45">
      <c r="A42" s="4">
        <v>123.92700000000001</v>
      </c>
      <c r="B42" s="1">
        <f t="shared" si="5"/>
        <v>2750</v>
      </c>
      <c r="C42" s="1">
        <v>0.1784</v>
      </c>
      <c r="D42" s="1">
        <v>1.2811999999999999</v>
      </c>
      <c r="E42">
        <v>101.096672352</v>
      </c>
      <c r="F42">
        <v>29.113751623313274</v>
      </c>
      <c r="G42" s="1">
        <f t="shared" si="1"/>
        <v>29.296115553749765</v>
      </c>
      <c r="H42" s="1">
        <f t="shared" si="2"/>
        <v>0.274029503511173</v>
      </c>
      <c r="I42" s="1">
        <f t="shared" si="3"/>
        <v>28.683999014774475</v>
      </c>
      <c r="J42">
        <f t="shared" si="4"/>
        <v>1607.5347711839863</v>
      </c>
    </row>
    <row r="43" spans="1:10" x14ac:dyDescent="0.45">
      <c r="A43" s="4">
        <v>123.68899999999999</v>
      </c>
      <c r="B43" s="1">
        <f t="shared" si="5"/>
        <v>2800</v>
      </c>
      <c r="C43" s="1">
        <v>0.18004999999999999</v>
      </c>
      <c r="D43" s="1">
        <v>1.2744800000000001</v>
      </c>
      <c r="E43">
        <v>100.90251766399999</v>
      </c>
      <c r="F43">
        <v>29.586163434047425</v>
      </c>
      <c r="G43" s="1">
        <f t="shared" si="1"/>
        <v>29.771486477266929</v>
      </c>
      <c r="H43" s="1">
        <f t="shared" si="2"/>
        <v>0.27214798314443445</v>
      </c>
      <c r="I43" s="1">
        <f t="shared" si="3"/>
        <v>28.882308506993503</v>
      </c>
      <c r="J43">
        <f t="shared" si="4"/>
        <v>1604.4475240502559</v>
      </c>
    </row>
    <row r="44" spans="1:10" x14ac:dyDescent="0.45">
      <c r="A44" s="4">
        <v>123.389</v>
      </c>
      <c r="B44" s="1">
        <f t="shared" si="5"/>
        <v>2850</v>
      </c>
      <c r="C44" s="1">
        <v>0.18310000000000001</v>
      </c>
      <c r="D44" s="1">
        <v>1.2603599999999999</v>
      </c>
      <c r="E44">
        <v>100.65778486399999</v>
      </c>
      <c r="F44">
        <v>30.041446958259602</v>
      </c>
      <c r="G44" s="1">
        <f t="shared" si="1"/>
        <v>30.229621825387362</v>
      </c>
      <c r="H44" s="1">
        <f t="shared" si="2"/>
        <v>0.27256378024154854</v>
      </c>
      <c r="I44" s="1">
        <f t="shared" si="3"/>
        <v>28.838248434064823</v>
      </c>
      <c r="J44">
        <f t="shared" si="4"/>
        <v>1600.5560360665625</v>
      </c>
    </row>
    <row r="45" spans="1:10" x14ac:dyDescent="0.45">
      <c r="A45" s="4">
        <v>122.51900000000001</v>
      </c>
      <c r="B45" s="1">
        <f t="shared" si="5"/>
        <v>2900</v>
      </c>
      <c r="C45" s="1">
        <v>0.18790000000000001</v>
      </c>
      <c r="D45" s="1">
        <v>1.2531000000000001</v>
      </c>
      <c r="E45">
        <v>99.948059743999991</v>
      </c>
      <c r="F45">
        <v>30.352955389122727</v>
      </c>
      <c r="G45" s="1">
        <f t="shared" si="1"/>
        <v>30.543081495738658</v>
      </c>
      <c r="H45" s="1">
        <f t="shared" si="2"/>
        <v>0.27683847162506192</v>
      </c>
      <c r="I45" s="1">
        <f t="shared" si="3"/>
        <v>28.39295406665596</v>
      </c>
      <c r="J45">
        <f t="shared" si="4"/>
        <v>1589.2707209138509</v>
      </c>
    </row>
    <row r="46" spans="1:10" x14ac:dyDescent="0.45">
      <c r="A46" s="4">
        <v>121.837</v>
      </c>
      <c r="B46" s="1">
        <f t="shared" si="5"/>
        <v>2950</v>
      </c>
      <c r="C46" s="1">
        <v>0.19255</v>
      </c>
      <c r="D46" s="1">
        <v>1.23943</v>
      </c>
      <c r="E46">
        <v>99.391700512</v>
      </c>
      <c r="F46">
        <v>30.704409888702447</v>
      </c>
      <c r="G46" s="1">
        <f t="shared" si="1"/>
        <v>30.896737450656126</v>
      </c>
      <c r="H46" s="1">
        <f t="shared" si="2"/>
        <v>0.2804422316057838</v>
      </c>
      <c r="I46" s="1">
        <f t="shared" si="3"/>
        <v>28.028096780312151</v>
      </c>
      <c r="J46">
        <f t="shared" si="4"/>
        <v>1580.4240715642543</v>
      </c>
    </row>
    <row r="47" spans="1:10" x14ac:dyDescent="0.45">
      <c r="A47" s="4">
        <v>121.709</v>
      </c>
      <c r="B47" s="1">
        <f t="shared" si="5"/>
        <v>3000</v>
      </c>
      <c r="C47" s="1">
        <v>0.19900000000000001</v>
      </c>
      <c r="D47" s="1">
        <v>1.2273499999999999</v>
      </c>
      <c r="E47">
        <v>99.287281183999994</v>
      </c>
      <c r="F47">
        <v>31.192019316255848</v>
      </c>
      <c r="G47" s="1">
        <f t="shared" si="1"/>
        <v>31.387401186457982</v>
      </c>
      <c r="H47" s="1">
        <f t="shared" si="2"/>
        <v>0.28530555769184268</v>
      </c>
      <c r="I47" s="1">
        <f t="shared" si="3"/>
        <v>27.550329100926458</v>
      </c>
      <c r="J47">
        <f t="shared" si="4"/>
        <v>1578.7637033578785</v>
      </c>
    </row>
    <row r="48" spans="1:10" x14ac:dyDescent="0.45">
      <c r="A48" s="4">
        <v>121.123</v>
      </c>
      <c r="B48" s="1">
        <f t="shared" si="5"/>
        <v>3050</v>
      </c>
      <c r="C48" s="1">
        <v>0.20605000000000001</v>
      </c>
      <c r="D48" s="1">
        <v>1.2193000000000001</v>
      </c>
      <c r="E48">
        <v>98.809236447999993</v>
      </c>
      <c r="F48">
        <v>31.559201085405114</v>
      </c>
      <c r="G48" s="1">
        <f t="shared" si="1"/>
        <v>31.756882924071395</v>
      </c>
      <c r="H48" s="1">
        <f t="shared" si="2"/>
        <v>0.29197607404257325</v>
      </c>
      <c r="I48" s="1">
        <f t="shared" si="3"/>
        <v>26.920911360660032</v>
      </c>
      <c r="J48">
        <f t="shared" si="4"/>
        <v>1571.1623301630632</v>
      </c>
    </row>
    <row r="49" spans="1:10" x14ac:dyDescent="0.45">
      <c r="A49" s="4">
        <v>121.124</v>
      </c>
      <c r="B49" s="1">
        <f t="shared" si="5"/>
        <v>3100</v>
      </c>
      <c r="C49" s="1">
        <v>0.21004999999999999</v>
      </c>
      <c r="D49" s="1">
        <v>1.20692</v>
      </c>
      <c r="E49">
        <v>98.810052223999989</v>
      </c>
      <c r="F49">
        <v>32.076829864000025</v>
      </c>
      <c r="G49" s="1">
        <f t="shared" si="1"/>
        <v>32.277754047376561</v>
      </c>
      <c r="H49" s="1">
        <f t="shared" si="2"/>
        <v>0.29284100703308535</v>
      </c>
      <c r="I49" s="1">
        <f t="shared" si="3"/>
        <v>26.841397959834111</v>
      </c>
      <c r="J49">
        <f t="shared" si="4"/>
        <v>1571.1753017896756</v>
      </c>
    </row>
    <row r="50" spans="1:10" x14ac:dyDescent="0.45">
      <c r="A50" s="4">
        <v>120.851</v>
      </c>
      <c r="B50" s="1">
        <f t="shared" si="5"/>
        <v>3150</v>
      </c>
      <c r="C50" s="1">
        <v>0.21604999999999999</v>
      </c>
      <c r="D50" s="1">
        <v>1.1927399999999999</v>
      </c>
      <c r="E50">
        <v>98.587345375999988</v>
      </c>
      <c r="F50">
        <v>32.520734396866928</v>
      </c>
      <c r="G50" s="1">
        <f t="shared" si="1"/>
        <v>32.724439127951626</v>
      </c>
      <c r="H50" s="1">
        <f t="shared" si="2"/>
        <v>0.29709447309352743</v>
      </c>
      <c r="I50" s="1">
        <f t="shared" si="3"/>
        <v>26.457112873517367</v>
      </c>
      <c r="J50">
        <f t="shared" si="4"/>
        <v>1567.6340477245144</v>
      </c>
    </row>
    <row r="51" spans="1:10" x14ac:dyDescent="0.45">
      <c r="A51" s="4">
        <v>120.596</v>
      </c>
      <c r="B51" s="1">
        <f t="shared" si="5"/>
        <v>3200</v>
      </c>
      <c r="C51" s="1">
        <v>0.21795</v>
      </c>
      <c r="D51" s="1">
        <v>1.1848099999999999</v>
      </c>
      <c r="E51">
        <v>98.379322496</v>
      </c>
      <c r="F51">
        <v>32.967227393981297</v>
      </c>
      <c r="G51" s="1">
        <f t="shared" si="1"/>
        <v>33.173728886504357</v>
      </c>
      <c r="H51" s="1">
        <f t="shared" si="2"/>
        <v>0.29564810255593432</v>
      </c>
      <c r="I51" s="1">
        <f t="shared" si="3"/>
        <v>26.586546440786048</v>
      </c>
      <c r="J51">
        <f t="shared" si="4"/>
        <v>1564.326282938375</v>
      </c>
    </row>
    <row r="52" spans="1:10" x14ac:dyDescent="0.45">
      <c r="A52" s="4">
        <v>120.84</v>
      </c>
      <c r="B52" s="1">
        <f t="shared" si="5"/>
        <v>3250</v>
      </c>
      <c r="C52" s="1">
        <v>0.22305</v>
      </c>
      <c r="D52" s="1">
        <v>1.17378</v>
      </c>
      <c r="E52">
        <v>98.578371840000003</v>
      </c>
      <c r="F52">
        <v>33.550084617333589</v>
      </c>
      <c r="G52" s="1">
        <f t="shared" si="1"/>
        <v>33.76023703521691</v>
      </c>
      <c r="H52" s="1">
        <f t="shared" si="2"/>
        <v>0.29730982011558943</v>
      </c>
      <c r="I52" s="1">
        <f t="shared" si="3"/>
        <v>26.437949495504981</v>
      </c>
      <c r="J52">
        <f t="shared" si="4"/>
        <v>1567.4913598317796</v>
      </c>
    </row>
    <row r="53" spans="1:10" x14ac:dyDescent="0.45">
      <c r="A53" s="4">
        <v>121.633</v>
      </c>
      <c r="B53" s="1">
        <f t="shared" si="5"/>
        <v>3300</v>
      </c>
      <c r="C53" s="1">
        <v>0.22550000000000001</v>
      </c>
      <c r="D53" s="1">
        <v>1.1611800000000001</v>
      </c>
      <c r="E53">
        <v>99.225282207999996</v>
      </c>
      <c r="F53">
        <v>34.289795939852951</v>
      </c>
      <c r="G53" s="1">
        <f t="shared" si="1"/>
        <v>34.504581792338186</v>
      </c>
      <c r="H53" s="1">
        <f t="shared" si="2"/>
        <v>0.29409137780807049</v>
      </c>
      <c r="I53" s="1">
        <f t="shared" si="3"/>
        <v>26.727277988623584</v>
      </c>
      <c r="J53">
        <f t="shared" si="4"/>
        <v>1577.7778597353429</v>
      </c>
    </row>
    <row r="54" spans="1:10" x14ac:dyDescent="0.45">
      <c r="A54" s="4">
        <v>122.181</v>
      </c>
      <c r="B54" s="1">
        <f t="shared" si="5"/>
        <v>3350</v>
      </c>
      <c r="C54" s="1">
        <v>0.22850000000000001</v>
      </c>
      <c r="D54" s="1">
        <v>1.1510400000000001</v>
      </c>
      <c r="E54">
        <v>99.672327455999991</v>
      </c>
      <c r="F54">
        <v>34.966166773386185</v>
      </c>
      <c r="G54" s="1">
        <f t="shared" si="1"/>
        <v>35.185189305679359</v>
      </c>
      <c r="H54" s="1">
        <f t="shared" si="2"/>
        <v>0.29223943946040581</v>
      </c>
      <c r="I54" s="1">
        <f t="shared" si="3"/>
        <v>26.896650305813964</v>
      </c>
      <c r="J54">
        <f t="shared" si="4"/>
        <v>1584.8863111188898</v>
      </c>
    </row>
    <row r="55" spans="1:10" x14ac:dyDescent="0.45">
      <c r="A55" s="4">
        <v>122.93300000000001</v>
      </c>
      <c r="B55" s="1">
        <f t="shared" si="5"/>
        <v>3400</v>
      </c>
      <c r="C55" s="1">
        <v>0.23419999999999999</v>
      </c>
      <c r="D55" s="1">
        <v>1.14117</v>
      </c>
      <c r="E55">
        <v>100.285791008</v>
      </c>
      <c r="F55">
        <v>35.706471819553066</v>
      </c>
      <c r="G55" s="1">
        <f t="shared" si="1"/>
        <v>35.930131505439071</v>
      </c>
      <c r="H55" s="1">
        <f t="shared" si="2"/>
        <v>0.29331927155358772</v>
      </c>
      <c r="I55" s="1">
        <f t="shared" si="3"/>
        <v>26.797632378879005</v>
      </c>
      <c r="J55">
        <f t="shared" si="4"/>
        <v>1594.6409743313482</v>
      </c>
    </row>
    <row r="56" spans="1:10" x14ac:dyDescent="0.45">
      <c r="A56" s="4">
        <v>123.47499999999999</v>
      </c>
      <c r="B56" s="1">
        <f t="shared" si="5"/>
        <v>3450</v>
      </c>
      <c r="C56" s="1">
        <v>0.23605000000000001</v>
      </c>
      <c r="D56" s="1">
        <v>1.12669</v>
      </c>
      <c r="E56">
        <v>100.72794159999999</v>
      </c>
      <c r="F56">
        <v>36.391308554304892</v>
      </c>
      <c r="G56" s="1">
        <f t="shared" si="1"/>
        <v>36.619257949063616</v>
      </c>
      <c r="H56" s="1">
        <f t="shared" si="2"/>
        <v>0.29007278123372299</v>
      </c>
      <c r="I56" s="1">
        <f t="shared" si="3"/>
        <v>27.097551088050224</v>
      </c>
      <c r="J56">
        <f t="shared" si="4"/>
        <v>1601.6715959552214</v>
      </c>
    </row>
    <row r="57" spans="1:10" x14ac:dyDescent="0.45">
      <c r="A57" s="4">
        <v>123.428</v>
      </c>
      <c r="B57" s="1">
        <f t="shared" si="5"/>
        <v>3500</v>
      </c>
      <c r="C57" s="1">
        <v>0.24195</v>
      </c>
      <c r="D57" s="1">
        <v>1.11975</v>
      </c>
      <c r="E57">
        <v>100.689600128</v>
      </c>
      <c r="F57">
        <v>36.904665939752171</v>
      </c>
      <c r="G57" s="1">
        <f t="shared" si="1"/>
        <v>37.135830923890786</v>
      </c>
      <c r="H57" s="1">
        <f t="shared" si="2"/>
        <v>0.29318719223798295</v>
      </c>
      <c r="I57" s="1">
        <f t="shared" si="3"/>
        <v>26.809704573838854</v>
      </c>
      <c r="J57">
        <f t="shared" si="4"/>
        <v>1601.0619295044423</v>
      </c>
    </row>
    <row r="58" spans="1:10" x14ac:dyDescent="0.45">
      <c r="A58" s="4">
        <v>124.205</v>
      </c>
      <c r="B58" s="1">
        <f t="shared" si="5"/>
        <v>3550</v>
      </c>
      <c r="C58" s="1">
        <v>0.24545</v>
      </c>
      <c r="D58" s="1">
        <v>1.10622</v>
      </c>
      <c r="E58">
        <v>101.32345807999999</v>
      </c>
      <c r="F58">
        <v>37.667515398952226</v>
      </c>
      <c r="G58" s="1">
        <f t="shared" si="1"/>
        <v>37.903458751317345</v>
      </c>
      <c r="H58" s="1">
        <f t="shared" si="2"/>
        <v>0.29140480483502368</v>
      </c>
      <c r="I58" s="1">
        <f t="shared" si="3"/>
        <v>26.973687043985578</v>
      </c>
      <c r="J58">
        <f t="shared" si="4"/>
        <v>1611.1408833822093</v>
      </c>
    </row>
    <row r="59" spans="1:10" x14ac:dyDescent="0.45">
      <c r="A59" s="4">
        <v>124.066</v>
      </c>
      <c r="B59" s="1">
        <f t="shared" si="5"/>
        <v>3600</v>
      </c>
      <c r="C59" s="1">
        <v>0.25505</v>
      </c>
      <c r="D59" s="1">
        <v>1.09697</v>
      </c>
      <c r="E59">
        <v>101.21006521599999</v>
      </c>
      <c r="F59">
        <v>38.155295682231532</v>
      </c>
      <c r="G59" s="1">
        <f t="shared" si="1"/>
        <v>38.394294413058319</v>
      </c>
      <c r="H59" s="1">
        <f t="shared" si="2"/>
        <v>0.29893113483279593</v>
      </c>
      <c r="I59" s="1">
        <f t="shared" si="3"/>
        <v>26.294557818910974</v>
      </c>
      <c r="J59">
        <f t="shared" si="4"/>
        <v>1609.3378272830976</v>
      </c>
    </row>
    <row r="60" spans="1:10" x14ac:dyDescent="0.45">
      <c r="A60" s="4">
        <v>123.967</v>
      </c>
      <c r="B60" s="1">
        <f t="shared" si="5"/>
        <v>3650</v>
      </c>
      <c r="C60" s="1">
        <v>0.25755</v>
      </c>
      <c r="D60" s="1">
        <v>1.0940099999999999</v>
      </c>
      <c r="E60">
        <v>101.129303392</v>
      </c>
      <c r="F60">
        <v>38.654360986206868</v>
      </c>
      <c r="G60" s="1">
        <f t="shared" si="1"/>
        <v>38.896485783078148</v>
      </c>
      <c r="H60" s="1">
        <f t="shared" si="2"/>
        <v>0.29796393598729942</v>
      </c>
      <c r="I60" s="1">
        <f t="shared" si="3"/>
        <v>26.379910651565101</v>
      </c>
      <c r="J60">
        <f t="shared" si="4"/>
        <v>1608.0536362484791</v>
      </c>
    </row>
    <row r="61" spans="1:10" x14ac:dyDescent="0.45">
      <c r="A61" s="4">
        <v>123.815</v>
      </c>
      <c r="B61" s="1">
        <f t="shared" si="5"/>
        <v>3700</v>
      </c>
      <c r="C61" s="1">
        <v>0.26445000000000002</v>
      </c>
      <c r="D61" s="1">
        <v>1.09659</v>
      </c>
      <c r="E61">
        <v>101.00530543999999</v>
      </c>
      <c r="F61">
        <v>39.135828150413971</v>
      </c>
      <c r="G61" s="1">
        <f t="shared" si="1"/>
        <v>39.380968781368637</v>
      </c>
      <c r="H61" s="1">
        <f t="shared" si="2"/>
        <v>0.30218276411803452</v>
      </c>
      <c r="I61" s="1">
        <f t="shared" si="3"/>
        <v>26.0116159559099</v>
      </c>
      <c r="J61">
        <f t="shared" si="4"/>
        <v>1606.0819490034066</v>
      </c>
    </row>
    <row r="62" spans="1:10" x14ac:dyDescent="0.45">
      <c r="A62" s="4">
        <v>123.767</v>
      </c>
      <c r="B62" s="1">
        <f t="shared" si="5"/>
        <v>3750</v>
      </c>
      <c r="C62" s="1">
        <v>0.2651</v>
      </c>
      <c r="D62" s="1">
        <v>1.0980799999999999</v>
      </c>
      <c r="E62">
        <v>100.96614819199999</v>
      </c>
      <c r="F62">
        <v>39.649313677655684</v>
      </c>
      <c r="G62" s="1">
        <f t="shared" si="1"/>
        <v>39.897670700650153</v>
      </c>
      <c r="H62" s="1">
        <f t="shared" si="2"/>
        <v>0.29900241769767283</v>
      </c>
      <c r="I62" s="1">
        <f t="shared" si="3"/>
        <v>26.288289135779795</v>
      </c>
      <c r="J62">
        <f t="shared" si="4"/>
        <v>1605.4593109260161</v>
      </c>
    </row>
    <row r="63" spans="1:10" x14ac:dyDescent="0.45">
      <c r="A63" s="4">
        <v>123.509</v>
      </c>
      <c r="B63" s="1">
        <f t="shared" si="5"/>
        <v>3800</v>
      </c>
      <c r="C63" s="1">
        <v>0.26929999999999998</v>
      </c>
      <c r="D63" s="1">
        <v>1.09907</v>
      </c>
      <c r="E63">
        <v>100.75567798399999</v>
      </c>
      <c r="F63">
        <v>40.09421771651914</v>
      </c>
      <c r="G63" s="1">
        <f t="shared" si="1"/>
        <v>40.345361547969077</v>
      </c>
      <c r="H63" s="1">
        <f t="shared" si="2"/>
        <v>0.30036910155313817</v>
      </c>
      <c r="I63" s="1">
        <f t="shared" si="3"/>
        <v>26.16867703132597</v>
      </c>
      <c r="J63">
        <f t="shared" si="4"/>
        <v>1602.1126312600397</v>
      </c>
    </row>
    <row r="64" spans="1:10" x14ac:dyDescent="0.45">
      <c r="A64" s="4">
        <v>122.672</v>
      </c>
      <c r="B64" s="1">
        <f t="shared" si="5"/>
        <v>3850</v>
      </c>
      <c r="C64" s="1">
        <v>0.27374999999999999</v>
      </c>
      <c r="D64" s="1">
        <v>1.1053299999999999</v>
      </c>
      <c r="E64">
        <v>100.072873472</v>
      </c>
      <c r="F64">
        <v>40.346486195817867</v>
      </c>
      <c r="G64" s="1">
        <f t="shared" si="1"/>
        <v>40.599210197079152</v>
      </c>
      <c r="H64" s="1">
        <f t="shared" si="2"/>
        <v>0.30342339026305137</v>
      </c>
      <c r="I64" s="1">
        <f t="shared" si="3"/>
        <v>25.905260639000872</v>
      </c>
      <c r="J64">
        <f t="shared" si="4"/>
        <v>1591.2553797855351</v>
      </c>
    </row>
    <row r="65" spans="1:10" x14ac:dyDescent="0.45">
      <c r="A65" s="4">
        <v>122.157</v>
      </c>
      <c r="B65" s="1">
        <f t="shared" si="5"/>
        <v>3900</v>
      </c>
      <c r="C65" s="1">
        <v>0.27589999999999998</v>
      </c>
      <c r="D65" s="1">
        <v>1.11704</v>
      </c>
      <c r="E65">
        <v>99.652748831999986</v>
      </c>
      <c r="F65">
        <v>40.698884673283196</v>
      </c>
      <c r="G65" s="1">
        <f t="shared" si="1"/>
        <v>40.953816042810239</v>
      </c>
      <c r="H65" s="1">
        <f t="shared" si="2"/>
        <v>0.30315856248955425</v>
      </c>
      <c r="I65" s="1">
        <f t="shared" si="3"/>
        <v>25.927890488016349</v>
      </c>
      <c r="J65">
        <f t="shared" si="4"/>
        <v>1584.5749920801941</v>
      </c>
    </row>
    <row r="66" spans="1:10" x14ac:dyDescent="0.45">
      <c r="A66" s="4">
        <v>121.184</v>
      </c>
      <c r="B66" s="1">
        <f t="shared" si="5"/>
        <v>3950</v>
      </c>
      <c r="C66" s="1">
        <v>0.28284999999999999</v>
      </c>
      <c r="D66" s="1">
        <v>1.12259</v>
      </c>
      <c r="E66">
        <v>98.858998783999994</v>
      </c>
      <c r="F66">
        <v>40.892336068939137</v>
      </c>
      <c r="G66" s="1">
        <f t="shared" si="1"/>
        <v>41.148479187378399</v>
      </c>
      <c r="H66" s="1">
        <f t="shared" si="2"/>
        <v>0.3093249192039198</v>
      </c>
      <c r="I66" s="1">
        <f t="shared" si="3"/>
        <v>25.411020970967467</v>
      </c>
      <c r="J66">
        <f t="shared" si="4"/>
        <v>1571.9535993864149</v>
      </c>
    </row>
    <row r="67" spans="1:10" x14ac:dyDescent="0.45">
      <c r="A67" s="4">
        <v>120.004</v>
      </c>
      <c r="B67" s="1">
        <f t="shared" si="5"/>
        <v>4000</v>
      </c>
      <c r="C67" s="1">
        <v>0.28455000000000003</v>
      </c>
      <c r="D67" s="1">
        <v>1.1246100000000001</v>
      </c>
      <c r="E67">
        <v>97.896383103999995</v>
      </c>
      <c r="F67">
        <v>41.006741063005109</v>
      </c>
      <c r="G67" s="1">
        <f t="shared" si="1"/>
        <v>41.263600796212863</v>
      </c>
      <c r="H67" s="1">
        <f t="shared" si="2"/>
        <v>0.31031586562787822</v>
      </c>
      <c r="I67" s="1">
        <f t="shared" si="3"/>
        <v>25.329874748200666</v>
      </c>
      <c r="J67">
        <f t="shared" si="4"/>
        <v>1556.6470799838864</v>
      </c>
    </row>
    <row r="68" spans="1:10" x14ac:dyDescent="0.45">
      <c r="A68" s="4">
        <v>118.73399999999999</v>
      </c>
      <c r="B68" s="1">
        <f t="shared" si="5"/>
        <v>4050</v>
      </c>
      <c r="C68" s="1">
        <v>0.28710000000000002</v>
      </c>
      <c r="D68" s="1">
        <v>1.1222000000000001</v>
      </c>
      <c r="E68">
        <v>96.860347583999996</v>
      </c>
      <c r="F68">
        <v>41.079927113196511</v>
      </c>
      <c r="G68" s="1">
        <f t="shared" si="1"/>
        <v>41.337245272234732</v>
      </c>
      <c r="H68" s="1">
        <f t="shared" si="2"/>
        <v>0.31253896854800167</v>
      </c>
      <c r="I68" s="1">
        <f t="shared" si="3"/>
        <v>25.14970227633037</v>
      </c>
      <c r="J68">
        <f t="shared" si="4"/>
        <v>1540.1731141862501</v>
      </c>
    </row>
    <row r="69" spans="1:10" x14ac:dyDescent="0.45">
      <c r="A69" s="4">
        <v>117.44199999999999</v>
      </c>
      <c r="B69" s="1">
        <f t="shared" si="5"/>
        <v>4100</v>
      </c>
      <c r="C69" s="1">
        <v>0.28894999999999998</v>
      </c>
      <c r="D69" s="1">
        <v>1.1239399999999999</v>
      </c>
      <c r="E69">
        <v>95.806364991999985</v>
      </c>
      <c r="F69">
        <v>41.134558231554628</v>
      </c>
      <c r="G69" s="1">
        <f t="shared" si="1"/>
        <v>41.392218591268218</v>
      </c>
      <c r="H69" s="1">
        <f t="shared" si="2"/>
        <v>0.31413513076931227</v>
      </c>
      <c r="I69" s="1">
        <f t="shared" si="3"/>
        <v>25.021913306811499</v>
      </c>
      <c r="J69">
        <f t="shared" si="4"/>
        <v>1523.4137726031429</v>
      </c>
    </row>
    <row r="70" spans="1:10" x14ac:dyDescent="0.45">
      <c r="A70" s="4">
        <v>116.5</v>
      </c>
      <c r="B70" s="1">
        <f t="shared" si="5"/>
        <v>4150</v>
      </c>
      <c r="C70" s="1">
        <v>0.29304999999999998</v>
      </c>
      <c r="D70" s="1">
        <v>1.12233</v>
      </c>
      <c r="E70">
        <v>95.037903999999997</v>
      </c>
      <c r="F70">
        <v>41.302236040957787</v>
      </c>
      <c r="G70" s="1">
        <f t="shared" si="1"/>
        <v>41.560946707920174</v>
      </c>
      <c r="H70" s="1">
        <f t="shared" si="2"/>
        <v>0.31729907628612647</v>
      </c>
      <c r="I70" s="1">
        <f t="shared" si="3"/>
        <v>24.772407473526918</v>
      </c>
      <c r="J70">
        <f t="shared" si="4"/>
        <v>1511.1945003343451</v>
      </c>
    </row>
    <row r="71" spans="1:10" x14ac:dyDescent="0.45">
      <c r="A71" s="4">
        <v>115.931</v>
      </c>
      <c r="B71" s="1">
        <f t="shared" si="5"/>
        <v>4200</v>
      </c>
      <c r="C71" s="1">
        <v>0.2949</v>
      </c>
      <c r="D71" s="1">
        <v>1.1217900000000001</v>
      </c>
      <c r="E71">
        <v>94.573727455999986</v>
      </c>
      <c r="F71">
        <v>41.595697835772199</v>
      </c>
      <c r="G71" s="1">
        <f t="shared" si="1"/>
        <v>41.856246700951971</v>
      </c>
      <c r="H71" s="1">
        <f t="shared" si="2"/>
        <v>0.31704945010509455</v>
      </c>
      <c r="I71" s="1">
        <f t="shared" si="3"/>
        <v>24.791911817314709</v>
      </c>
      <c r="J71">
        <f t="shared" si="4"/>
        <v>1503.8136447919396</v>
      </c>
    </row>
    <row r="72" spans="1:10" x14ac:dyDescent="0.45">
      <c r="A72" s="4">
        <v>115.03400000000001</v>
      </c>
      <c r="B72" s="1">
        <f t="shared" ref="B72:B97" si="6">B71+50</f>
        <v>4250</v>
      </c>
      <c r="C72" s="1">
        <v>0.29715000000000003</v>
      </c>
      <c r="D72" s="1">
        <v>1.12456</v>
      </c>
      <c r="E72">
        <v>93.841976383999992</v>
      </c>
      <c r="F72">
        <v>41.765212344228843</v>
      </c>
      <c r="G72" s="1">
        <f t="shared" ref="G72:G97" si="7">((1.01325/$G$3)*(SQRT($J$3/293))*F72)</f>
        <v>42.026823021449474</v>
      </c>
      <c r="H72" s="1">
        <f t="shared" ref="H72:H97" si="8">(C72*0.75*60)/G72</f>
        <v>0.31817180168901615</v>
      </c>
      <c r="I72" s="1">
        <f t="shared" ref="I72:I97" si="9">SUM((G72))/(((C72*0.75/60)*$N$3))*100</f>
        <v>24.704458305253311</v>
      </c>
      <c r="J72">
        <f t="shared" ref="J72:J97" si="10">SUM((G72*60)/($O$3*$P$3*B72))</f>
        <v>1492.1780957206961</v>
      </c>
    </row>
    <row r="73" spans="1:10" x14ac:dyDescent="0.45">
      <c r="A73" s="4">
        <v>114.39100000000001</v>
      </c>
      <c r="B73" s="1">
        <f t="shared" si="6"/>
        <v>4300</v>
      </c>
      <c r="C73" s="1">
        <v>0.30220000000000002</v>
      </c>
      <c r="D73" s="1">
        <v>1.1227799999999999</v>
      </c>
      <c r="E73">
        <v>93.317432416000003</v>
      </c>
      <c r="F73">
        <v>42.020368285295355</v>
      </c>
      <c r="G73" s="1">
        <f t="shared" si="7"/>
        <v>42.283577218930652</v>
      </c>
      <c r="H73" s="1">
        <f t="shared" si="8"/>
        <v>0.32161422695125313</v>
      </c>
      <c r="I73" s="1">
        <f t="shared" si="9"/>
        <v>24.440032032304956</v>
      </c>
      <c r="J73">
        <f t="shared" si="10"/>
        <v>1483.8373398089791</v>
      </c>
    </row>
    <row r="74" spans="1:10" x14ac:dyDescent="0.45">
      <c r="A74" s="4">
        <v>114.01600000000001</v>
      </c>
      <c r="B74" s="1">
        <f t="shared" si="6"/>
        <v>4350</v>
      </c>
      <c r="C74" s="1">
        <v>0.30604999999999999</v>
      </c>
      <c r="D74" s="1">
        <v>1.1194299999999999</v>
      </c>
      <c r="E74">
        <v>93.011516415999992</v>
      </c>
      <c r="F74">
        <v>42.369623017404038</v>
      </c>
      <c r="G74" s="1">
        <f t="shared" si="7"/>
        <v>42.635019627381944</v>
      </c>
      <c r="H74" s="1">
        <f t="shared" si="8"/>
        <v>0.32302670716152082</v>
      </c>
      <c r="I74" s="1">
        <f t="shared" si="9"/>
        <v>24.333164516961475</v>
      </c>
      <c r="J74">
        <f t="shared" si="10"/>
        <v>1478.9729798293622</v>
      </c>
    </row>
    <row r="75" spans="1:10" x14ac:dyDescent="0.45">
      <c r="A75" s="4">
        <v>113.871</v>
      </c>
      <c r="B75" s="1">
        <f t="shared" si="6"/>
        <v>4400</v>
      </c>
      <c r="C75" s="1">
        <v>0.30919999999999997</v>
      </c>
      <c r="D75" s="1">
        <v>1.1198600000000001</v>
      </c>
      <c r="E75">
        <v>92.893228895999997</v>
      </c>
      <c r="F75">
        <v>42.802127201959941</v>
      </c>
      <c r="G75" s="1">
        <f t="shared" si="7"/>
        <v>43.070232949669268</v>
      </c>
      <c r="H75" s="1">
        <f t="shared" si="8"/>
        <v>0.32305374378307938</v>
      </c>
      <c r="I75" s="1">
        <f t="shared" si="9"/>
        <v>24.331128055310657</v>
      </c>
      <c r="J75">
        <f t="shared" si="10"/>
        <v>1477.0920939705773</v>
      </c>
    </row>
    <row r="76" spans="1:10" x14ac:dyDescent="0.45">
      <c r="A76" s="4">
        <v>113.985</v>
      </c>
      <c r="B76" s="1">
        <f t="shared" si="6"/>
        <v>4450</v>
      </c>
      <c r="C76" s="1">
        <v>0.30990000000000001</v>
      </c>
      <c r="D76" s="1">
        <v>1.11873</v>
      </c>
      <c r="E76">
        <v>92.986227359999987</v>
      </c>
      <c r="F76">
        <v>43.331852565948914</v>
      </c>
      <c r="G76" s="1">
        <f t="shared" si="7"/>
        <v>43.603276429464088</v>
      </c>
      <c r="H76" s="1">
        <f t="shared" si="8"/>
        <v>0.31982688325175013</v>
      </c>
      <c r="I76" s="1">
        <f t="shared" si="9"/>
        <v>24.576614475983426</v>
      </c>
      <c r="J76">
        <f t="shared" si="10"/>
        <v>1478.5708594043804</v>
      </c>
    </row>
    <row r="77" spans="1:10" x14ac:dyDescent="0.45">
      <c r="A77" s="4">
        <v>113.306</v>
      </c>
      <c r="B77" s="1">
        <f t="shared" si="6"/>
        <v>4500</v>
      </c>
      <c r="C77" s="1">
        <v>0.31445000000000001</v>
      </c>
      <c r="D77" s="1">
        <v>1.1156299999999999</v>
      </c>
      <c r="E77">
        <v>92.432315455999998</v>
      </c>
      <c r="F77">
        <v>43.557702478629579</v>
      </c>
      <c r="G77" s="1">
        <f t="shared" si="7"/>
        <v>43.830541030237796</v>
      </c>
      <c r="H77" s="1">
        <f t="shared" si="8"/>
        <v>0.32283995742233779</v>
      </c>
      <c r="I77" s="1">
        <f t="shared" si="9"/>
        <v>24.347240259516155</v>
      </c>
      <c r="J77">
        <f t="shared" si="10"/>
        <v>1469.7631249346209</v>
      </c>
    </row>
    <row r="78" spans="1:10" x14ac:dyDescent="0.45">
      <c r="A78" s="4">
        <v>113.074</v>
      </c>
      <c r="B78" s="1">
        <f t="shared" si="6"/>
        <v>4550</v>
      </c>
      <c r="C78" s="1">
        <v>0.31709999999999999</v>
      </c>
      <c r="D78" s="1">
        <v>1.1095299999999999</v>
      </c>
      <c r="E78">
        <v>92.243055423999991</v>
      </c>
      <c r="F78">
        <v>43.9514992984817</v>
      </c>
      <c r="G78" s="1">
        <f t="shared" si="7"/>
        <v>44.226804531017564</v>
      </c>
      <c r="H78" s="1">
        <f t="shared" si="8"/>
        <v>0.32264370332232301</v>
      </c>
      <c r="I78" s="1">
        <f t="shared" si="9"/>
        <v>24.362049926265495</v>
      </c>
      <c r="J78">
        <f t="shared" si="10"/>
        <v>1466.7537075605642</v>
      </c>
    </row>
    <row r="79" spans="1:10" x14ac:dyDescent="0.45">
      <c r="A79" s="4">
        <v>112.19499999999999</v>
      </c>
      <c r="B79" s="1">
        <f t="shared" si="6"/>
        <v>4600</v>
      </c>
      <c r="C79" s="1">
        <v>0.31940000000000002</v>
      </c>
      <c r="D79" s="1">
        <v>1.1056900000000001</v>
      </c>
      <c r="E79">
        <v>91.525988319999982</v>
      </c>
      <c r="F79">
        <v>44.089063786194089</v>
      </c>
      <c r="G79" s="1">
        <f t="shared" si="7"/>
        <v>44.365230700899687</v>
      </c>
      <c r="H79" s="1">
        <f t="shared" si="8"/>
        <v>0.32396991456889979</v>
      </c>
      <c r="I79" s="1">
        <f t="shared" si="9"/>
        <v>24.262320836776208</v>
      </c>
      <c r="J79">
        <f t="shared" si="10"/>
        <v>1455.3516477683418</v>
      </c>
    </row>
    <row r="80" spans="1:10" x14ac:dyDescent="0.45">
      <c r="A80" s="4">
        <v>111.06100000000001</v>
      </c>
      <c r="B80" s="1">
        <f t="shared" si="6"/>
        <v>4650</v>
      </c>
      <c r="C80" s="1">
        <v>0.32055</v>
      </c>
      <c r="D80" s="1">
        <v>1.09782</v>
      </c>
      <c r="E80">
        <v>90.600898336</v>
      </c>
      <c r="F80">
        <v>44.117823076257061</v>
      </c>
      <c r="G80" s="1">
        <f t="shared" si="7"/>
        <v>44.394170134602</v>
      </c>
      <c r="H80" s="1">
        <f t="shared" si="8"/>
        <v>0.32492442039719455</v>
      </c>
      <c r="I80" s="1">
        <f t="shared" si="9"/>
        <v>24.191047256851522</v>
      </c>
      <c r="J80">
        <f t="shared" si="10"/>
        <v>1440.6418231899806</v>
      </c>
    </row>
    <row r="81" spans="1:10" x14ac:dyDescent="0.45">
      <c r="A81" s="4">
        <v>109.973</v>
      </c>
      <c r="B81" s="1">
        <f t="shared" si="6"/>
        <v>4700</v>
      </c>
      <c r="C81" s="1">
        <v>0.32069999999999999</v>
      </c>
      <c r="D81" s="1">
        <v>1.09558</v>
      </c>
      <c r="E81">
        <v>89.713334047999993</v>
      </c>
      <c r="F81">
        <v>44.15536435063153</v>
      </c>
      <c r="G81" s="1">
        <f t="shared" si="7"/>
        <v>44.431946561575046</v>
      </c>
      <c r="H81" s="1">
        <f t="shared" si="8"/>
        <v>0.32480008455178572</v>
      </c>
      <c r="I81" s="1">
        <f t="shared" si="9"/>
        <v>24.200307766485182</v>
      </c>
      <c r="J81">
        <f t="shared" si="10"/>
        <v>1426.5286934357848</v>
      </c>
    </row>
    <row r="82" spans="1:10" x14ac:dyDescent="0.45">
      <c r="A82" s="4">
        <v>108.654</v>
      </c>
      <c r="B82" s="1">
        <f t="shared" si="6"/>
        <v>4750</v>
      </c>
      <c r="C82" s="1">
        <v>0.32485000000000003</v>
      </c>
      <c r="D82" s="1">
        <v>1.0882700000000001</v>
      </c>
      <c r="E82">
        <v>88.637325503999989</v>
      </c>
      <c r="F82">
        <v>44.08987535089215</v>
      </c>
      <c r="G82" s="1">
        <f t="shared" si="7"/>
        <v>44.366047349110517</v>
      </c>
      <c r="H82" s="1">
        <f t="shared" si="8"/>
        <v>0.32949182704898045</v>
      </c>
      <c r="I82" s="1">
        <f t="shared" si="9"/>
        <v>23.855711624571374</v>
      </c>
      <c r="J82">
        <f t="shared" si="10"/>
        <v>1409.4191179341456</v>
      </c>
    </row>
    <row r="83" spans="1:10" x14ac:dyDescent="0.45">
      <c r="A83" s="4">
        <v>107.07599999999999</v>
      </c>
      <c r="B83" s="1">
        <f t="shared" si="6"/>
        <v>4800</v>
      </c>
      <c r="C83" s="1">
        <v>0.32455000000000001</v>
      </c>
      <c r="D83" s="1">
        <v>1.08396</v>
      </c>
      <c r="E83">
        <v>87.350030975999985</v>
      </c>
      <c r="F83">
        <v>43.906914496806785</v>
      </c>
      <c r="G83" s="1">
        <f t="shared" si="7"/>
        <v>44.181940457204306</v>
      </c>
      <c r="H83" s="1">
        <f t="shared" si="8"/>
        <v>0.33055927034591237</v>
      </c>
      <c r="I83" s="1">
        <f t="shared" si="9"/>
        <v>23.778676666693656</v>
      </c>
      <c r="J83">
        <f t="shared" si="10"/>
        <v>1388.9498911399171</v>
      </c>
    </row>
    <row r="84" spans="1:10" x14ac:dyDescent="0.45">
      <c r="A84" s="4">
        <v>105.24</v>
      </c>
      <c r="B84" s="1">
        <f t="shared" si="6"/>
        <v>4850</v>
      </c>
      <c r="C84" s="1">
        <v>0.32569999999999999</v>
      </c>
      <c r="D84" s="1">
        <v>1.0822099999999999</v>
      </c>
      <c r="E84">
        <v>85.852266239999992</v>
      </c>
      <c r="F84">
        <v>43.603577241035069</v>
      </c>
      <c r="G84" s="1">
        <f t="shared" si="7"/>
        <v>43.876703144891401</v>
      </c>
      <c r="H84" s="1">
        <f t="shared" si="8"/>
        <v>0.33403831531281464</v>
      </c>
      <c r="I84" s="1">
        <f t="shared" si="9"/>
        <v>23.531019192731755</v>
      </c>
      <c r="J84">
        <f t="shared" si="10"/>
        <v>1365.1339846797123</v>
      </c>
    </row>
    <row r="85" spans="1:10" x14ac:dyDescent="0.45">
      <c r="A85" s="4">
        <v>103.63200000000001</v>
      </c>
      <c r="B85" s="1">
        <f t="shared" si="6"/>
        <v>4900</v>
      </c>
      <c r="C85" s="1">
        <v>0.32769999999999999</v>
      </c>
      <c r="D85" s="1">
        <v>1.0846</v>
      </c>
      <c r="E85">
        <v>84.540498431999993</v>
      </c>
      <c r="F85">
        <v>43.379995438115792</v>
      </c>
      <c r="G85" s="1">
        <f t="shared" si="7"/>
        <v>43.651720860959507</v>
      </c>
      <c r="H85" s="1">
        <f t="shared" si="8"/>
        <v>0.33782173323638032</v>
      </c>
      <c r="I85" s="1">
        <f t="shared" si="9"/>
        <v>23.267484698012751</v>
      </c>
      <c r="J85">
        <f t="shared" si="10"/>
        <v>1344.2756090871144</v>
      </c>
    </row>
    <row r="86" spans="1:10" x14ac:dyDescent="0.45">
      <c r="A86" s="4">
        <v>102.33499999999999</v>
      </c>
      <c r="B86" s="1">
        <f t="shared" si="6"/>
        <v>4950</v>
      </c>
      <c r="C86" s="1">
        <v>0.32845000000000002</v>
      </c>
      <c r="D86" s="1">
        <v>1.08823</v>
      </c>
      <c r="E86">
        <v>83.482436959999987</v>
      </c>
      <c r="F86">
        <v>43.274188758455985</v>
      </c>
      <c r="G86" s="1">
        <f t="shared" si="7"/>
        <v>43.545251425011237</v>
      </c>
      <c r="H86" s="1">
        <f t="shared" si="8"/>
        <v>0.33942277323746528</v>
      </c>
      <c r="I86" s="1">
        <f t="shared" si="9"/>
        <v>23.157733153144878</v>
      </c>
      <c r="J86">
        <f t="shared" si="10"/>
        <v>1327.4514093709463</v>
      </c>
    </row>
    <row r="87" spans="1:10" x14ac:dyDescent="0.45">
      <c r="A87" s="4">
        <v>101.10599999999999</v>
      </c>
      <c r="B87" s="1">
        <f t="shared" si="6"/>
        <v>5000</v>
      </c>
      <c r="C87" s="1">
        <v>0.32869999999999999</v>
      </c>
      <c r="D87" s="1">
        <v>1.08687</v>
      </c>
      <c r="E87">
        <v>82.479848255999997</v>
      </c>
      <c r="F87">
        <v>43.186347558375083</v>
      </c>
      <c r="G87" s="1">
        <f t="shared" si="7"/>
        <v>43.456860001561381</v>
      </c>
      <c r="H87" s="1">
        <f t="shared" si="8"/>
        <v>0.34037203791227783</v>
      </c>
      <c r="I87" s="1">
        <f t="shared" si="9"/>
        <v>23.093148476430976</v>
      </c>
      <c r="J87">
        <f t="shared" si="10"/>
        <v>1311.5092802644147</v>
      </c>
    </row>
    <row r="88" spans="1:10" x14ac:dyDescent="0.45">
      <c r="A88" s="4">
        <v>99.314899999999994</v>
      </c>
      <c r="B88" s="1">
        <f t="shared" si="6"/>
        <v>5050</v>
      </c>
      <c r="C88" s="1">
        <v>0.32984999999999998</v>
      </c>
      <c r="D88" s="1">
        <v>1.0891</v>
      </c>
      <c r="E88">
        <v>81.018711862399996</v>
      </c>
      <c r="F88">
        <v>42.845511315021049</v>
      </c>
      <c r="G88" s="1">
        <f t="shared" si="7"/>
        <v>43.113888813945358</v>
      </c>
      <c r="H88" s="1">
        <f t="shared" si="8"/>
        <v>0.34428000832991179</v>
      </c>
      <c r="I88" s="1">
        <f t="shared" si="9"/>
        <v>22.831014925506228</v>
      </c>
      <c r="J88">
        <f t="shared" si="10"/>
        <v>1288.2757998391028</v>
      </c>
    </row>
    <row r="89" spans="1:10" x14ac:dyDescent="0.45">
      <c r="A89" s="4">
        <v>97.581500000000005</v>
      </c>
      <c r="B89" s="1">
        <f t="shared" si="6"/>
        <v>5100</v>
      </c>
      <c r="C89" s="1">
        <v>0.32969999999999999</v>
      </c>
      <c r="D89" s="1">
        <v>1.09185</v>
      </c>
      <c r="E89">
        <v>79.604645743999995</v>
      </c>
      <c r="F89">
        <v>42.514512944364625</v>
      </c>
      <c r="G89" s="1">
        <f t="shared" si="7"/>
        <v>42.780817121903837</v>
      </c>
      <c r="H89" s="1">
        <f t="shared" si="8"/>
        <v>0.34680263253792998</v>
      </c>
      <c r="I89" s="1">
        <f t="shared" si="9"/>
        <v>22.664943317216437</v>
      </c>
      <c r="J89">
        <f t="shared" si="10"/>
        <v>1265.7907822693212</v>
      </c>
    </row>
    <row r="90" spans="1:10" x14ac:dyDescent="0.45">
      <c r="A90" s="4">
        <v>95.848600000000005</v>
      </c>
      <c r="B90" s="1">
        <f t="shared" si="6"/>
        <v>5150</v>
      </c>
      <c r="C90" s="1">
        <v>0.33095000000000002</v>
      </c>
      <c r="D90" s="1">
        <v>1.0940700000000001</v>
      </c>
      <c r="E90">
        <v>78.190987513599993</v>
      </c>
      <c r="F90">
        <v>42.168926484691113</v>
      </c>
      <c r="G90" s="1">
        <f t="shared" si="7"/>
        <v>42.433065963365436</v>
      </c>
      <c r="H90" s="1">
        <f t="shared" si="8"/>
        <v>0.3509703968329238</v>
      </c>
      <c r="I90" s="1">
        <f t="shared" si="9"/>
        <v>22.395797707336065</v>
      </c>
      <c r="J90">
        <f t="shared" si="10"/>
        <v>1243.3122505128458</v>
      </c>
    </row>
    <row r="91" spans="1:10" x14ac:dyDescent="0.45">
      <c r="A91" s="4">
        <v>94.803299999999993</v>
      </c>
      <c r="B91" s="1">
        <f t="shared" si="6"/>
        <v>5200</v>
      </c>
      <c r="C91" s="1">
        <v>0.33379999999999999</v>
      </c>
      <c r="D91" s="1">
        <v>1.0934600000000001</v>
      </c>
      <c r="E91">
        <v>77.338256860799987</v>
      </c>
      <c r="F91">
        <v>42.113985263190472</v>
      </c>
      <c r="G91" s="1">
        <f t="shared" si="7"/>
        <v>42.377780598752445</v>
      </c>
      <c r="H91" s="1">
        <f t="shared" si="8"/>
        <v>0.35445461720197302</v>
      </c>
      <c r="I91" s="1">
        <f t="shared" si="9"/>
        <v>22.175651345105038</v>
      </c>
      <c r="J91">
        <f t="shared" si="10"/>
        <v>1229.7530092149959</v>
      </c>
    </row>
    <row r="92" spans="1:10" x14ac:dyDescent="0.45">
      <c r="A92" s="4">
        <v>93.0976</v>
      </c>
      <c r="B92" s="1">
        <f t="shared" si="6"/>
        <v>5250</v>
      </c>
      <c r="C92" s="1">
        <v>0.33129999999999998</v>
      </c>
      <c r="D92" s="1">
        <v>1.0880399999999999</v>
      </c>
      <c r="E92">
        <v>75.94678773759999</v>
      </c>
      <c r="F92">
        <v>41.753927323532821</v>
      </c>
      <c r="G92" s="1">
        <f t="shared" si="7"/>
        <v>42.015467313170625</v>
      </c>
      <c r="H92" s="1">
        <f t="shared" si="8"/>
        <v>0.35483361136689345</v>
      </c>
      <c r="I92" s="1">
        <f t="shared" si="9"/>
        <v>22.151965757849847</v>
      </c>
      <c r="J92">
        <f t="shared" si="10"/>
        <v>1207.6273057023755</v>
      </c>
    </row>
    <row r="93" spans="1:10" x14ac:dyDescent="0.45">
      <c r="A93" s="4">
        <v>91.788600000000002</v>
      </c>
      <c r="B93" s="1">
        <f t="shared" si="6"/>
        <v>5300</v>
      </c>
      <c r="C93" s="1">
        <v>0.33239999999999997</v>
      </c>
      <c r="D93" s="1">
        <v>1.0833900000000001</v>
      </c>
      <c r="E93">
        <v>74.878936953600004</v>
      </c>
      <c r="F93">
        <v>41.558910889427608</v>
      </c>
      <c r="G93" s="1">
        <f t="shared" si="7"/>
        <v>41.819229327000144</v>
      </c>
      <c r="H93" s="1">
        <f t="shared" si="8"/>
        <v>0.35768234471845045</v>
      </c>
      <c r="I93" s="1">
        <f t="shared" si="9"/>
        <v>21.975538141030768</v>
      </c>
      <c r="J93">
        <f t="shared" si="10"/>
        <v>1190.6474464668593</v>
      </c>
    </row>
    <row r="94" spans="1:10" x14ac:dyDescent="0.45">
      <c r="A94" s="4">
        <v>90.593800000000002</v>
      </c>
      <c r="B94" s="1">
        <f t="shared" si="6"/>
        <v>5350</v>
      </c>
      <c r="C94" s="1">
        <v>0.33079999999999998</v>
      </c>
      <c r="D94" s="1">
        <v>1.0800700000000001</v>
      </c>
      <c r="E94">
        <v>73.904247788799992</v>
      </c>
      <c r="F94">
        <v>41.404905809489989</v>
      </c>
      <c r="G94" s="1">
        <f t="shared" si="7"/>
        <v>41.664259583626226</v>
      </c>
      <c r="H94" s="1">
        <f t="shared" si="8"/>
        <v>0.35728464033116042</v>
      </c>
      <c r="I94" s="1">
        <f t="shared" si="9"/>
        <v>21.999999780141952</v>
      </c>
      <c r="J94">
        <f t="shared" si="10"/>
        <v>1175.1489469904686</v>
      </c>
    </row>
    <row r="95" spans="1:10" x14ac:dyDescent="0.45">
      <c r="A95" s="4">
        <v>89.6374</v>
      </c>
      <c r="B95" s="1">
        <f t="shared" si="6"/>
        <v>5400</v>
      </c>
      <c r="C95" s="1">
        <v>0.33879999999999999</v>
      </c>
      <c r="D95" s="1">
        <v>1.0789500000000001</v>
      </c>
      <c r="E95">
        <v>73.124039622399991</v>
      </c>
      <c r="F95">
        <v>41.350670222137339</v>
      </c>
      <c r="G95" s="1">
        <f t="shared" si="7"/>
        <v>41.609684273141802</v>
      </c>
      <c r="H95" s="1">
        <f t="shared" si="8"/>
        <v>0.36640508733302213</v>
      </c>
      <c r="I95" s="1">
        <f t="shared" si="9"/>
        <v>21.452382296181131</v>
      </c>
      <c r="J95">
        <f t="shared" si="10"/>
        <v>1162.7428832984535</v>
      </c>
    </row>
    <row r="96" spans="1:10" x14ac:dyDescent="0.45">
      <c r="A96" s="4">
        <v>88.925600000000003</v>
      </c>
      <c r="B96" s="1">
        <f t="shared" si="6"/>
        <v>5450</v>
      </c>
      <c r="C96" s="1">
        <v>0.34379999999999999</v>
      </c>
      <c r="D96" s="1">
        <v>1.0792299999999999</v>
      </c>
      <c r="E96">
        <v>72.543370265600004</v>
      </c>
      <c r="F96">
        <v>41.402145635238007</v>
      </c>
      <c r="G96" s="1">
        <f t="shared" si="7"/>
        <v>41.661482120079761</v>
      </c>
      <c r="H96" s="1">
        <f t="shared" si="8"/>
        <v>0.37135020677873049</v>
      </c>
      <c r="I96" s="1">
        <f t="shared" si="9"/>
        <v>21.166709659104008</v>
      </c>
      <c r="J96">
        <f t="shared" si="10"/>
        <v>1153.5096794758103</v>
      </c>
    </row>
    <row r="97" spans="1:10" x14ac:dyDescent="0.45">
      <c r="A97" s="4">
        <v>88.647400000000005</v>
      </c>
      <c r="B97" s="1">
        <f t="shared" si="6"/>
        <v>5500</v>
      </c>
      <c r="C97" s="1">
        <v>0.3488</v>
      </c>
      <c r="D97" s="1">
        <v>1.0836600000000001</v>
      </c>
      <c r="E97">
        <v>72.316421382399994</v>
      </c>
      <c r="F97">
        <v>41.651268660622804</v>
      </c>
      <c r="G97" s="1">
        <f t="shared" si="7"/>
        <v>41.912165612650618</v>
      </c>
      <c r="H97" s="1">
        <f t="shared" si="8"/>
        <v>0.37449747037796527</v>
      </c>
      <c r="I97" s="1">
        <f t="shared" si="9"/>
        <v>20.988825373908604</v>
      </c>
      <c r="J97">
        <f t="shared" si="10"/>
        <v>1149.9009729522645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D024FF986E86248B25DDBA3DBF998D1" ma:contentTypeVersion="13" ma:contentTypeDescription="Create a new document." ma:contentTypeScope="" ma:versionID="74ba4a5ba8745c8aede9df74ac44ced7">
  <xsd:schema xmlns:xsd="http://www.w3.org/2001/XMLSchema" xmlns:xs="http://www.w3.org/2001/XMLSchema" xmlns:p="http://schemas.microsoft.com/office/2006/metadata/properties" xmlns:ns3="4055ddc6-ee7b-4b5b-b8fb-52871646f80e" xmlns:ns4="0338428b-3fc8-4989-9d03-78e16c931d9f" targetNamespace="http://schemas.microsoft.com/office/2006/metadata/properties" ma:root="true" ma:fieldsID="b43f5f3febd55b181fd0f917499596f3" ns3:_="" ns4:_="">
    <xsd:import namespace="4055ddc6-ee7b-4b5b-b8fb-52871646f80e"/>
    <xsd:import namespace="0338428b-3fc8-4989-9d03-78e16c931d9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earchPropertie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55ddc6-ee7b-4b5b-b8fb-52871646f8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38428b-3fc8-4989-9d03-78e16c931d9f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055ddc6-ee7b-4b5b-b8fb-52871646f80e" xsi:nil="true"/>
  </documentManagement>
</p:properties>
</file>

<file path=customXml/itemProps1.xml><?xml version="1.0" encoding="utf-8"?>
<ds:datastoreItem xmlns:ds="http://schemas.openxmlformats.org/officeDocument/2006/customXml" ds:itemID="{0FDEF0B2-47E6-4674-AC89-C0BDDCA3C0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55ddc6-ee7b-4b5b-b8fb-52871646f80e"/>
    <ds:schemaRef ds:uri="0338428b-3fc8-4989-9d03-78e16c931d9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4A433E-B659-43C9-8FB2-B8A19C31D3D1}">
  <ds:schemaRefs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0338428b-3fc8-4989-9d03-78e16c931d9f"/>
    <ds:schemaRef ds:uri="http://purl.org/dc/elements/1.1/"/>
    <ds:schemaRef ds:uri="4055ddc6-ee7b-4b5b-b8fb-52871646f80e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nevin jyothis</cp:lastModifiedBy>
  <cp:revision/>
  <dcterms:created xsi:type="dcterms:W3CDTF">2019-10-18T15:00:30Z</dcterms:created>
  <dcterms:modified xsi:type="dcterms:W3CDTF">2024-03-17T21:41:05Z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0x010100BD024FF986E86248B25DDBA3DBF998D1</vt:lpwstr>
  </property>
  <property fmtid="{D5CDD505-2E9C-101B-9397-08002B2CF9AE}" pid="3" name="MediaServiceImageTags">
    <vt:lpwstr/>
  </property>
</Properties>
</file>