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cademic 2017\Modules\MODULE 17-18\SBUS5105\Week 5\Final 17\"/>
    </mc:Choice>
  </mc:AlternateContent>
  <bookViews>
    <workbookView xWindow="0" yWindow="0" windowWidth="24000" windowHeight="9735"/>
  </bookViews>
  <sheets>
    <sheet name="1 BM" sheetId="4" r:id="rId1"/>
    <sheet name="2 BM" sheetId="5" r:id="rId2"/>
    <sheet name="Sheet1" sheetId="8" r:id="rId3"/>
  </sheets>
  <calcPr calcId="152511"/>
</workbook>
</file>

<file path=xl/calcChain.xml><?xml version="1.0" encoding="utf-8"?>
<calcChain xmlns="http://schemas.openxmlformats.org/spreadsheetml/2006/main">
  <c r="E9" i="5" l="1"/>
  <c r="F9" i="5" s="1"/>
  <c r="E10" i="5"/>
  <c r="F10" i="5"/>
  <c r="H10" i="5" s="1"/>
  <c r="E11" i="5"/>
  <c r="F11" i="5" s="1"/>
  <c r="E12" i="5"/>
  <c r="F12" i="5"/>
  <c r="G12" i="5" s="1"/>
  <c r="I12" i="5" s="1"/>
  <c r="E13" i="5"/>
  <c r="F13" i="5" s="1"/>
  <c r="E14" i="5"/>
  <c r="F14" i="5"/>
  <c r="H14" i="5" s="1"/>
  <c r="B19" i="5"/>
  <c r="D9" i="4"/>
  <c r="E9" i="4"/>
  <c r="F9" i="4"/>
  <c r="G9" i="4"/>
  <c r="D10" i="4"/>
  <c r="E10" i="4"/>
  <c r="G10" i="4" s="1"/>
  <c r="D11" i="4"/>
  <c r="E11" i="4"/>
  <c r="F11" i="4" s="1"/>
  <c r="D12" i="4"/>
  <c r="E12" i="4"/>
  <c r="G12" i="4" s="1"/>
  <c r="D13" i="4"/>
  <c r="E13" i="4"/>
  <c r="D14" i="4"/>
  <c r="E14" i="4"/>
  <c r="F14" i="4" s="1"/>
  <c r="H14" i="4" s="1"/>
  <c r="B17" i="4"/>
  <c r="G14" i="4"/>
  <c r="F10" i="4"/>
  <c r="H10" i="4"/>
  <c r="F12" i="4"/>
  <c r="H12" i="4" s="1"/>
  <c r="H9" i="4"/>
  <c r="G13" i="4"/>
  <c r="F13" i="4"/>
  <c r="H13" i="4" s="1"/>
  <c r="G14" i="5"/>
  <c r="I14" i="5"/>
  <c r="H12" i="5"/>
  <c r="G10" i="5"/>
  <c r="I10" i="5" s="1"/>
  <c r="G11" i="4"/>
  <c r="H11" i="5" l="1"/>
  <c r="G11" i="5"/>
  <c r="I11" i="5" s="1"/>
  <c r="H13" i="5"/>
  <c r="G13" i="5"/>
  <c r="I13" i="5" s="1"/>
  <c r="H11" i="4"/>
  <c r="H16" i="4" s="1"/>
  <c r="F15" i="4"/>
  <c r="G16" i="4"/>
  <c r="F16" i="4"/>
  <c r="F15" i="5"/>
  <c r="G9" i="5"/>
  <c r="F16" i="5"/>
  <c r="H9" i="5"/>
  <c r="H15" i="4"/>
  <c r="G22" i="4"/>
  <c r="E16" i="4"/>
  <c r="E15" i="4"/>
  <c r="G15" i="4"/>
  <c r="I9" i="5" l="1"/>
  <c r="G16" i="5"/>
  <c r="G15" i="5"/>
  <c r="H15" i="5"/>
  <c r="H19" i="5"/>
  <c r="H16" i="5"/>
  <c r="I15" i="5" l="1"/>
  <c r="I16" i="5"/>
</calcChain>
</file>

<file path=xl/sharedStrings.xml><?xml version="1.0" encoding="utf-8"?>
<sst xmlns="http://schemas.openxmlformats.org/spreadsheetml/2006/main" count="37" uniqueCount="21">
  <si>
    <t>Forecasting</t>
  </si>
  <si>
    <t>Moving averages -  3 period moving average</t>
  </si>
  <si>
    <t>Data</t>
  </si>
  <si>
    <t>Error analysis</t>
  </si>
  <si>
    <t>Forecast</t>
  </si>
  <si>
    <t>Error</t>
  </si>
  <si>
    <t>Absolute</t>
  </si>
  <si>
    <t>Squared</t>
  </si>
  <si>
    <t>Total</t>
  </si>
  <si>
    <t>Average</t>
  </si>
  <si>
    <t>Next period</t>
  </si>
  <si>
    <t>Bias</t>
  </si>
  <si>
    <t>MAD</t>
  </si>
  <si>
    <t>MSE</t>
  </si>
  <si>
    <r>
      <t>w</t>
    </r>
    <r>
      <rPr>
        <sz val="10"/>
        <rFont val="Arial"/>
        <family val="2"/>
      </rPr>
      <t>eek</t>
    </r>
    <phoneticPr fontId="1" type="noConversion"/>
  </si>
  <si>
    <r>
      <t>s</t>
    </r>
    <r>
      <rPr>
        <sz val="10"/>
        <rFont val="Arial"/>
        <family val="2"/>
      </rPr>
      <t>ales</t>
    </r>
    <phoneticPr fontId="1" type="noConversion"/>
  </si>
  <si>
    <r>
      <t>D</t>
    </r>
    <r>
      <rPr>
        <sz val="10"/>
        <rFont val="Arial"/>
        <family val="2"/>
      </rPr>
      <t>ivision</t>
    </r>
    <phoneticPr fontId="1" type="noConversion"/>
  </si>
  <si>
    <r>
      <t>M</t>
    </r>
    <r>
      <rPr>
        <sz val="10"/>
        <rFont val="Arial"/>
        <family val="2"/>
      </rPr>
      <t>APE</t>
    </r>
    <phoneticPr fontId="1" type="noConversion"/>
  </si>
  <si>
    <t>Period</t>
  </si>
  <si>
    <t>Weighted moving averages 3 period moving average</t>
  </si>
  <si>
    <t>Weights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</si>
</sst>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82" formatCode="0.000"/>
  </numFmts>
  <fonts count="8">
    <font>
      <sz val="12"/>
      <name val="宋体"/>
      <charset val="134"/>
    </font>
    <font>
      <sz val="10"/>
      <name val="Arial"/>
      <family val="2"/>
    </font>
    <font>
      <b/>
      <sz val="10"/>
      <color indexed="16"/>
      <name val="Arial"/>
      <family val="2"/>
    </font>
    <font>
      <sz val="10"/>
      <color indexed="16"/>
      <name val="Arial"/>
      <family val="2"/>
    </font>
    <font>
      <sz val="10"/>
      <color indexed="12"/>
      <name val="Arial"/>
      <family val="2"/>
    </font>
    <font>
      <b/>
      <sz val="10"/>
      <color indexed="21"/>
      <name val="Arial"/>
      <family val="2"/>
    </font>
    <font>
      <b/>
      <sz val="10"/>
      <color indexed="20"/>
      <name val="Arial"/>
      <family val="2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medium">
        <color indexed="21"/>
      </left>
      <right/>
      <top style="medium">
        <color indexed="21"/>
      </top>
      <bottom/>
      <diagonal/>
    </border>
    <border>
      <left/>
      <right style="medium">
        <color indexed="21"/>
      </right>
      <top style="medium">
        <color indexed="21"/>
      </top>
      <bottom/>
      <diagonal/>
    </border>
    <border>
      <left style="medium">
        <color indexed="20"/>
      </left>
      <right/>
      <top style="medium">
        <color indexed="20"/>
      </top>
      <bottom/>
      <diagonal/>
    </border>
    <border>
      <left/>
      <right/>
      <top style="medium">
        <color indexed="20"/>
      </top>
      <bottom/>
      <diagonal/>
    </border>
    <border>
      <left/>
      <right style="medium">
        <color indexed="20"/>
      </right>
      <top style="medium">
        <color indexed="2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20"/>
      </left>
      <right/>
      <top/>
      <bottom/>
      <diagonal/>
    </border>
    <border>
      <left/>
      <right style="medium">
        <color indexed="20"/>
      </right>
      <top/>
      <bottom/>
      <diagonal/>
    </border>
    <border>
      <left/>
      <right style="medium">
        <color indexed="20"/>
      </right>
      <top/>
      <bottom style="double">
        <color indexed="64"/>
      </bottom>
      <diagonal/>
    </border>
    <border>
      <left style="medium">
        <color indexed="20"/>
      </left>
      <right/>
      <top/>
      <bottom style="medium">
        <color indexed="20"/>
      </bottom>
      <diagonal/>
    </border>
    <border>
      <left/>
      <right/>
      <top/>
      <bottom style="medium">
        <color indexed="20"/>
      </bottom>
      <diagonal/>
    </border>
    <border>
      <left/>
      <right style="medium">
        <color indexed="20"/>
      </right>
      <top/>
      <bottom style="medium">
        <color indexed="20"/>
      </bottom>
      <diagonal/>
    </border>
    <border>
      <left/>
      <right/>
      <top style="medium">
        <color indexed="21"/>
      </top>
      <bottom/>
      <diagonal/>
    </border>
    <border>
      <left style="thin">
        <color indexed="64"/>
      </left>
      <right style="medium">
        <color indexed="21"/>
      </right>
      <top style="thin">
        <color indexed="64"/>
      </top>
      <bottom style="thin">
        <color indexed="64"/>
      </bottom>
      <diagonal/>
    </border>
    <border>
      <left/>
      <right style="medium">
        <color indexed="2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/>
      <right style="medium">
        <color indexed="21"/>
      </right>
      <top/>
      <bottom style="double">
        <color indexed="64"/>
      </bottom>
      <diagonal/>
    </border>
    <border>
      <left style="medium">
        <color indexed="2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3" fillId="0" borderId="0" xfId="1" applyFont="1"/>
    <xf numFmtId="0" fontId="1" fillId="0" borderId="0" xfId="1" applyFont="1"/>
    <xf numFmtId="0" fontId="1" fillId="0" borderId="0" xfId="1" applyFont="1" applyBorder="1"/>
    <xf numFmtId="0" fontId="4" fillId="0" borderId="0" xfId="1" applyFont="1"/>
    <xf numFmtId="0" fontId="5" fillId="0" borderId="0" xfId="1" applyFont="1"/>
    <xf numFmtId="0" fontId="6" fillId="0" borderId="0" xfId="1" applyFont="1"/>
    <xf numFmtId="0" fontId="6" fillId="0" borderId="0" xfId="1" applyFont="1" applyBorder="1"/>
    <xf numFmtId="0" fontId="1" fillId="0" borderId="1" xfId="1" applyFont="1" applyBorder="1"/>
    <xf numFmtId="0" fontId="1" fillId="0" borderId="2" xfId="1" applyFont="1" applyBorder="1"/>
    <xf numFmtId="0" fontId="1" fillId="0" borderId="3" xfId="1" applyFont="1" applyBorder="1"/>
    <xf numFmtId="0" fontId="1" fillId="0" borderId="4" xfId="1" applyFont="1" applyBorder="1"/>
    <xf numFmtId="0" fontId="1" fillId="0" borderId="5" xfId="1" applyFont="1" applyBorder="1"/>
    <xf numFmtId="0" fontId="7" fillId="0" borderId="6" xfId="1" applyFont="1" applyBorder="1" applyAlignment="1">
      <alignment horizontal="justify" vertical="top" wrapText="1"/>
    </xf>
    <xf numFmtId="0" fontId="1" fillId="0" borderId="7" xfId="1" applyFont="1" applyBorder="1"/>
    <xf numFmtId="0" fontId="1" fillId="0" borderId="8" xfId="1" applyFont="1" applyBorder="1"/>
    <xf numFmtId="2" fontId="1" fillId="0" borderId="7" xfId="1" applyNumberFormat="1" applyFont="1" applyBorder="1"/>
    <xf numFmtId="2" fontId="1" fillId="0" borderId="0" xfId="1" applyNumberFormat="1" applyFont="1" applyBorder="1"/>
    <xf numFmtId="2" fontId="1" fillId="0" borderId="8" xfId="1" applyNumberFormat="1" applyFont="1" applyBorder="1"/>
    <xf numFmtId="2" fontId="1" fillId="0" borderId="9" xfId="1" applyNumberFormat="1" applyFont="1" applyBorder="1"/>
    <xf numFmtId="182" fontId="1" fillId="0" borderId="8" xfId="1" applyNumberFormat="1" applyFont="1" applyBorder="1"/>
    <xf numFmtId="2" fontId="1" fillId="0" borderId="10" xfId="1" applyNumberFormat="1" applyFont="1" applyBorder="1"/>
    <xf numFmtId="2" fontId="1" fillId="0" borderId="11" xfId="1" applyNumberFormat="1" applyFont="1" applyBorder="1"/>
    <xf numFmtId="2" fontId="1" fillId="0" borderId="12" xfId="1" applyNumberFormat="1" applyFont="1" applyBorder="1"/>
    <xf numFmtId="176" fontId="1" fillId="0" borderId="12" xfId="1" applyNumberFormat="1" applyFont="1" applyBorder="1"/>
    <xf numFmtId="176" fontId="1" fillId="0" borderId="0" xfId="1" applyNumberFormat="1" applyFont="1" applyBorder="1"/>
    <xf numFmtId="2" fontId="1" fillId="0" borderId="0" xfId="1" applyNumberFormat="1" applyFont="1"/>
    <xf numFmtId="0" fontId="1" fillId="0" borderId="13" xfId="1" applyFont="1" applyBorder="1"/>
    <xf numFmtId="0" fontId="1" fillId="2" borderId="14" xfId="1" applyFont="1" applyFill="1" applyBorder="1"/>
    <xf numFmtId="0" fontId="1" fillId="0" borderId="15" xfId="1" applyFont="1" applyBorder="1"/>
    <xf numFmtId="176" fontId="1" fillId="0" borderId="7" xfId="1" applyNumberFormat="1" applyFont="1" applyBorder="1"/>
    <xf numFmtId="176" fontId="1" fillId="0" borderId="8" xfId="1" applyNumberFormat="1" applyFont="1" applyBorder="1"/>
    <xf numFmtId="0" fontId="7" fillId="0" borderId="16" xfId="1" applyFont="1" applyBorder="1" applyAlignment="1">
      <alignment horizontal="justify" vertical="top" wrapText="1"/>
    </xf>
    <xf numFmtId="0" fontId="1" fillId="0" borderId="17" xfId="1" applyFont="1" applyBorder="1"/>
    <xf numFmtId="0" fontId="1" fillId="2" borderId="0" xfId="1" applyFont="1" applyFill="1" applyBorder="1"/>
    <xf numFmtId="176" fontId="1" fillId="0" borderId="18" xfId="1" applyNumberFormat="1" applyFont="1" applyBorder="1"/>
    <xf numFmtId="176" fontId="1" fillId="0" borderId="19" xfId="1" applyNumberFormat="1" applyFont="1" applyBorder="1"/>
    <xf numFmtId="176" fontId="1" fillId="0" borderId="9" xfId="1" applyNumberFormat="1" applyFont="1" applyBorder="1"/>
    <xf numFmtId="176" fontId="1" fillId="0" borderId="10" xfId="1" applyNumberFormat="1" applyFont="1" applyBorder="1"/>
    <xf numFmtId="176" fontId="1" fillId="0" borderId="11" xfId="1" applyNumberFormat="1" applyFont="1" applyBorder="1"/>
    <xf numFmtId="176" fontId="1" fillId="0" borderId="0" xfId="1" applyNumberFormat="1" applyFont="1"/>
  </cellXfs>
  <cellStyles count="2">
    <cellStyle name="Normal" xfId="0" builtinId="0"/>
    <cellStyle name="Normal_Week3_Forecasting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Forecasting</a:t>
            </a:r>
          </a:p>
        </c:rich>
      </c:tx>
      <c:layout>
        <c:manualLayout>
          <c:xMode val="edge"/>
          <c:yMode val="edge"/>
          <c:x val="0.40899722254052961"/>
          <c:y val="3.37768123812109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778568039803254"/>
          <c:y val="0.20573224341943494"/>
          <c:w val="0.57093502775603877"/>
          <c:h val="0.55885475078115165"/>
        </c:manualLayout>
      </c:layout>
      <c:lineChart>
        <c:grouping val="standard"/>
        <c:varyColors val="0"/>
        <c:ser>
          <c:idx val="0"/>
          <c:order val="0"/>
          <c:tx>
            <c:strRef>
              <c:f>'1 BM'!$B$5</c:f>
              <c:strCache>
                <c:ptCount val="1"/>
                <c:pt idx="0">
                  <c:v>sales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'1 BM'!$B$6:$B$14</c:f>
              <c:numCache>
                <c:formatCode>General</c:formatCode>
                <c:ptCount val="9"/>
                <c:pt idx="0">
                  <c:v>8</c:v>
                </c:pt>
                <c:pt idx="1">
                  <c:v>10</c:v>
                </c:pt>
                <c:pt idx="2">
                  <c:v>9</c:v>
                </c:pt>
                <c:pt idx="3">
                  <c:v>11</c:v>
                </c:pt>
                <c:pt idx="4">
                  <c:v>10</c:v>
                </c:pt>
                <c:pt idx="5">
                  <c:v>13</c:v>
                </c:pt>
                <c:pt idx="6">
                  <c:v>16</c:v>
                </c:pt>
                <c:pt idx="7">
                  <c:v>14</c:v>
                </c:pt>
                <c:pt idx="8">
                  <c:v>12</c:v>
                </c:pt>
              </c:numCache>
            </c:numRef>
          </c:val>
          <c:smooth val="0"/>
        </c:ser>
        <c:ser>
          <c:idx val="2"/>
          <c:order val="1"/>
          <c:tx>
            <c:v>Forecast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'1 BM'!$D$6:$D$14</c:f>
              <c:numCache>
                <c:formatCode>General</c:formatCode>
                <c:ptCount val="9"/>
                <c:pt idx="3" formatCode="0.00">
                  <c:v>9</c:v>
                </c:pt>
                <c:pt idx="4" formatCode="0.00">
                  <c:v>10</c:v>
                </c:pt>
                <c:pt idx="5" formatCode="0.00">
                  <c:v>10</c:v>
                </c:pt>
                <c:pt idx="6" formatCode="0.00">
                  <c:v>11.333333333333334</c:v>
                </c:pt>
                <c:pt idx="7" formatCode="0.00">
                  <c:v>13</c:v>
                </c:pt>
                <c:pt idx="8" formatCode="0.00">
                  <c:v>14.333333333333334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828112"/>
        <c:axId val="370828672"/>
      </c:lineChart>
      <c:catAx>
        <c:axId val="370828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Time</a:t>
                </a:r>
              </a:p>
            </c:rich>
          </c:tx>
          <c:layout>
            <c:manualLayout>
              <c:xMode val="edge"/>
              <c:yMode val="edge"/>
              <c:x val="0.40069256415713106"/>
              <c:y val="0.8751297937287619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82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8286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Value</a:t>
                </a:r>
              </a:p>
            </c:rich>
          </c:tx>
          <c:layout>
            <c:manualLayout>
              <c:xMode val="edge"/>
              <c:yMode val="edge"/>
              <c:x val="3.3217978729789752E-2"/>
              <c:y val="0.4145352520590098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82811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609098498862283"/>
          <c:y val="0.41146463275162704"/>
          <c:w val="0.21799335374138518"/>
          <c:h val="0.150461004286689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Forecasting</a:t>
            </a:r>
          </a:p>
        </c:rich>
      </c:tx>
      <c:layout>
        <c:manualLayout>
          <c:xMode val="edge"/>
          <c:yMode val="edge"/>
          <c:x val="0.39019885226211132"/>
          <c:y val="3.86870995964214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378921674204896"/>
          <c:y val="0.21453791094808281"/>
          <c:w val="0.49481712199782413"/>
          <c:h val="0.54162029977056969"/>
        </c:manualLayout>
      </c:layout>
      <c:lineChart>
        <c:grouping val="standard"/>
        <c:varyColors val="0"/>
        <c:ser>
          <c:idx val="0"/>
          <c:order val="0"/>
          <c:tx>
            <c:strRef>
              <c:f>'2 BM'!$B$5</c:f>
              <c:strCache>
                <c:ptCount val="1"/>
                <c:pt idx="0">
                  <c:v>sales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'2 BM'!$B$6:$B$14</c:f>
              <c:numCache>
                <c:formatCode>General</c:formatCode>
                <c:ptCount val="9"/>
                <c:pt idx="0">
                  <c:v>8</c:v>
                </c:pt>
                <c:pt idx="1">
                  <c:v>10</c:v>
                </c:pt>
                <c:pt idx="2">
                  <c:v>9</c:v>
                </c:pt>
                <c:pt idx="3">
                  <c:v>11</c:v>
                </c:pt>
                <c:pt idx="4">
                  <c:v>10</c:v>
                </c:pt>
                <c:pt idx="5">
                  <c:v>13</c:v>
                </c:pt>
                <c:pt idx="6">
                  <c:v>16</c:v>
                </c:pt>
                <c:pt idx="7">
                  <c:v>14</c:v>
                </c:pt>
                <c:pt idx="8">
                  <c:v>12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'2 BM'!$E$5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'2 BM'!$E$6:$E$14</c:f>
              <c:numCache>
                <c:formatCode>General</c:formatCode>
                <c:ptCount val="9"/>
                <c:pt idx="3" formatCode="0.0">
                  <c:v>9.1</c:v>
                </c:pt>
                <c:pt idx="4" formatCode="0.0">
                  <c:v>10.199999999999999</c:v>
                </c:pt>
                <c:pt idx="5" formatCode="0.0">
                  <c:v>10.1</c:v>
                </c:pt>
                <c:pt idx="6" formatCode="0.0">
                  <c:v>11.7</c:v>
                </c:pt>
                <c:pt idx="7" formatCode="0.0">
                  <c:v>13.9</c:v>
                </c:pt>
                <c:pt idx="8" formatCode="0.0">
                  <c:v>14.4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044000"/>
        <c:axId val="450044560"/>
      </c:lineChart>
      <c:catAx>
        <c:axId val="450044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Time</a:t>
                </a:r>
              </a:p>
            </c:rich>
          </c:tx>
          <c:layout>
            <c:manualLayout>
              <c:xMode val="edge"/>
              <c:yMode val="edge"/>
              <c:x val="0.38454379643222564"/>
              <c:y val="0.8651855614822340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004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0044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9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Value</a:t>
                </a:r>
              </a:p>
            </c:rich>
          </c:tx>
          <c:layout>
            <c:manualLayout>
              <c:xMode val="edge"/>
              <c:yMode val="edge"/>
              <c:x val="4.5240446639085372E-2"/>
              <c:y val="0.4220419759358037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0044000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2384684965226809"/>
          <c:y val="0.4114906066849171"/>
          <c:w val="0.25447751234485516"/>
          <c:h val="0.151231526166756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4</xdr:row>
      <xdr:rowOff>104775</xdr:rowOff>
    </xdr:from>
    <xdr:to>
      <xdr:col>14</xdr:col>
      <xdr:colOff>600075</xdr:colOff>
      <xdr:row>21</xdr:row>
      <xdr:rowOff>28575</xdr:rowOff>
    </xdr:to>
    <xdr:graphicFrame macro="">
      <xdr:nvGraphicFramePr>
        <xdr:cNvPr id="1029" name="hjwGraph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4</xdr:row>
      <xdr:rowOff>104775</xdr:rowOff>
    </xdr:from>
    <xdr:to>
      <xdr:col>14</xdr:col>
      <xdr:colOff>561975</xdr:colOff>
      <xdr:row>18</xdr:row>
      <xdr:rowOff>104775</xdr:rowOff>
    </xdr:to>
    <xdr:graphicFrame macro="">
      <xdr:nvGraphicFramePr>
        <xdr:cNvPr id="2053" name="hjwGraph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2"/>
  <sheetViews>
    <sheetView tabSelected="1" zoomScale="75" workbookViewId="0">
      <selection activeCell="B17" sqref="B17"/>
    </sheetView>
  </sheetViews>
  <sheetFormatPr defaultColWidth="8" defaultRowHeight="12.75"/>
  <cols>
    <col min="1" max="2" width="9.375" style="3" customWidth="1"/>
    <col min="3" max="3" width="8" style="3" customWidth="1"/>
    <col min="4" max="6" width="8.125" style="3" bestFit="1" customWidth="1"/>
    <col min="7" max="7" width="9.5" style="3" bestFit="1" customWidth="1"/>
    <col min="8" max="8" width="9.5" style="3" customWidth="1"/>
    <col min="9" max="9" width="8" style="3" customWidth="1"/>
    <col min="10" max="10" width="8.125" style="3" bestFit="1" customWidth="1"/>
    <col min="11" max="12" width="9.5" style="3" bestFit="1" customWidth="1"/>
    <col min="13" max="13" width="12.75" style="3" bestFit="1" customWidth="1"/>
    <col min="14" max="16384" width="8" style="3"/>
  </cols>
  <sheetData>
    <row r="2" spans="1:15">
      <c r="A2" s="1" t="s">
        <v>0</v>
      </c>
      <c r="B2" s="2"/>
      <c r="C2" s="2" t="s">
        <v>1</v>
      </c>
      <c r="J2" s="4"/>
      <c r="K2" s="4"/>
      <c r="L2" s="4"/>
      <c r="M2" s="4"/>
      <c r="N2" s="4"/>
      <c r="O2" s="4"/>
    </row>
    <row r="3" spans="1:15">
      <c r="A3" s="5"/>
      <c r="B3" s="5"/>
      <c r="J3" s="4"/>
      <c r="K3" s="4"/>
      <c r="L3" s="4"/>
      <c r="M3" s="4"/>
      <c r="N3" s="4"/>
      <c r="O3" s="4"/>
    </row>
    <row r="4" spans="1:15" ht="13.5" thickBot="1">
      <c r="A4" s="6" t="s">
        <v>2</v>
      </c>
      <c r="D4" s="7" t="s">
        <v>3</v>
      </c>
      <c r="J4" s="8"/>
      <c r="K4" s="4"/>
      <c r="L4" s="4"/>
      <c r="M4" s="4"/>
      <c r="N4" s="4"/>
      <c r="O4" s="4"/>
    </row>
    <row r="5" spans="1:15">
      <c r="A5" s="9" t="s">
        <v>14</v>
      </c>
      <c r="B5" s="10" t="s">
        <v>15</v>
      </c>
      <c r="D5" s="11" t="s">
        <v>4</v>
      </c>
      <c r="E5" s="12" t="s">
        <v>5</v>
      </c>
      <c r="F5" s="12" t="s">
        <v>6</v>
      </c>
      <c r="G5" s="13" t="s">
        <v>7</v>
      </c>
      <c r="H5" s="13" t="s">
        <v>16</v>
      </c>
      <c r="J5" s="4"/>
      <c r="K5" s="4"/>
      <c r="L5" s="4"/>
      <c r="M5" s="4"/>
      <c r="N5" s="4"/>
      <c r="O5" s="4"/>
    </row>
    <row r="6" spans="1:15" ht="15.75">
      <c r="A6" s="14">
        <v>1</v>
      </c>
      <c r="B6" s="14">
        <v>8</v>
      </c>
      <c r="D6" s="15"/>
      <c r="E6" s="4"/>
      <c r="F6" s="4"/>
      <c r="G6" s="16"/>
      <c r="H6" s="16"/>
      <c r="J6" s="4"/>
      <c r="K6" s="4"/>
      <c r="L6" s="4"/>
      <c r="M6" s="4"/>
      <c r="N6" s="4"/>
      <c r="O6" s="4"/>
    </row>
    <row r="7" spans="1:15" ht="15.75">
      <c r="A7" s="14">
        <v>2</v>
      </c>
      <c r="B7" s="14">
        <v>10</v>
      </c>
      <c r="D7" s="15"/>
      <c r="E7" s="4"/>
      <c r="F7" s="4"/>
      <c r="G7" s="16"/>
      <c r="H7" s="16"/>
      <c r="J7" s="4"/>
      <c r="K7" s="4"/>
      <c r="L7" s="4"/>
      <c r="M7" s="4"/>
      <c r="N7" s="4"/>
      <c r="O7" s="4"/>
    </row>
    <row r="8" spans="1:15" ht="15.75">
      <c r="A8" s="14">
        <v>3</v>
      </c>
      <c r="B8" s="14">
        <v>9</v>
      </c>
      <c r="D8" s="15"/>
      <c r="E8" s="4"/>
      <c r="F8" s="4"/>
      <c r="G8" s="16"/>
      <c r="H8" s="16"/>
      <c r="J8" s="4"/>
      <c r="K8" s="4"/>
      <c r="L8" s="4"/>
      <c r="M8" s="4"/>
      <c r="N8" s="4"/>
      <c r="O8" s="4"/>
    </row>
    <row r="9" spans="1:15" ht="15.75">
      <c r="A9" s="14">
        <v>4</v>
      </c>
      <c r="B9" s="14">
        <v>11</v>
      </c>
      <c r="D9" s="17">
        <f t="shared" ref="D9:D14" si="0">AVERAGE(B6:B8)</f>
        <v>9</v>
      </c>
      <c r="E9" s="18">
        <f t="shared" ref="E9:E14" si="1">B9-D9</f>
        <v>2</v>
      </c>
      <c r="F9" s="18">
        <f t="shared" ref="F9:F14" si="2">ABS(E9)</f>
        <v>2</v>
      </c>
      <c r="G9" s="19">
        <f t="shared" ref="G9:G14" si="3">E9^2</f>
        <v>4</v>
      </c>
      <c r="H9" s="19">
        <f t="shared" ref="H9:H14" si="4">F9/B9</f>
        <v>0.18181818181818182</v>
      </c>
      <c r="J9" s="18"/>
      <c r="K9" s="18"/>
      <c r="L9" s="18"/>
      <c r="M9" s="18"/>
      <c r="N9" s="18"/>
      <c r="O9" s="4"/>
    </row>
    <row r="10" spans="1:15" ht="15.75">
      <c r="A10" s="14">
        <v>5</v>
      </c>
      <c r="B10" s="14">
        <v>10</v>
      </c>
      <c r="D10" s="17">
        <f t="shared" si="0"/>
        <v>10</v>
      </c>
      <c r="E10" s="18">
        <f t="shared" si="1"/>
        <v>0</v>
      </c>
      <c r="F10" s="18">
        <f t="shared" si="2"/>
        <v>0</v>
      </c>
      <c r="G10" s="19">
        <f t="shared" si="3"/>
        <v>0</v>
      </c>
      <c r="H10" s="19">
        <f t="shared" si="4"/>
        <v>0</v>
      </c>
      <c r="J10" s="18"/>
      <c r="K10" s="18"/>
      <c r="L10" s="18"/>
      <c r="M10" s="18"/>
      <c r="N10" s="18"/>
      <c r="O10" s="4"/>
    </row>
    <row r="11" spans="1:15" ht="15.75">
      <c r="A11" s="14">
        <v>6</v>
      </c>
      <c r="B11" s="14">
        <v>13</v>
      </c>
      <c r="D11" s="17">
        <f t="shared" si="0"/>
        <v>10</v>
      </c>
      <c r="E11" s="18">
        <f t="shared" si="1"/>
        <v>3</v>
      </c>
      <c r="F11" s="18">
        <f t="shared" si="2"/>
        <v>3</v>
      </c>
      <c r="G11" s="19">
        <f t="shared" si="3"/>
        <v>9</v>
      </c>
      <c r="H11" s="19">
        <f t="shared" si="4"/>
        <v>0.23076923076923078</v>
      </c>
      <c r="J11" s="18"/>
      <c r="K11" s="18"/>
      <c r="L11" s="18"/>
      <c r="M11" s="18"/>
      <c r="N11" s="18"/>
      <c r="O11" s="4"/>
    </row>
    <row r="12" spans="1:15" ht="15.75">
      <c r="A12" s="14">
        <v>7</v>
      </c>
      <c r="B12" s="14">
        <v>16</v>
      </c>
      <c r="D12" s="17">
        <f t="shared" si="0"/>
        <v>11.333333333333334</v>
      </c>
      <c r="E12" s="18">
        <f t="shared" si="1"/>
        <v>4.6666666666666661</v>
      </c>
      <c r="F12" s="18">
        <f t="shared" si="2"/>
        <v>4.6666666666666661</v>
      </c>
      <c r="G12" s="19">
        <f t="shared" si="3"/>
        <v>21.777777777777771</v>
      </c>
      <c r="H12" s="19">
        <f t="shared" si="4"/>
        <v>0.29166666666666663</v>
      </c>
      <c r="J12" s="18"/>
      <c r="K12" s="18"/>
      <c r="L12" s="18"/>
      <c r="M12" s="18"/>
      <c r="N12" s="18"/>
      <c r="O12" s="4"/>
    </row>
    <row r="13" spans="1:15" ht="15" customHeight="1">
      <c r="A13" s="14">
        <v>8</v>
      </c>
      <c r="B13" s="14">
        <v>14</v>
      </c>
      <c r="D13" s="17">
        <f t="shared" si="0"/>
        <v>13</v>
      </c>
      <c r="E13" s="18">
        <f t="shared" si="1"/>
        <v>1</v>
      </c>
      <c r="F13" s="18">
        <f t="shared" si="2"/>
        <v>1</v>
      </c>
      <c r="G13" s="19">
        <f t="shared" si="3"/>
        <v>1</v>
      </c>
      <c r="H13" s="19">
        <f t="shared" si="4"/>
        <v>7.1428571428571425E-2</v>
      </c>
      <c r="J13" s="18"/>
      <c r="K13" s="18"/>
      <c r="L13" s="18"/>
      <c r="M13" s="18"/>
      <c r="N13" s="18"/>
      <c r="O13" s="4"/>
    </row>
    <row r="14" spans="1:15" ht="15.75">
      <c r="A14" s="14">
        <v>9</v>
      </c>
      <c r="B14" s="14">
        <v>12</v>
      </c>
      <c r="D14" s="17">
        <f t="shared" si="0"/>
        <v>14.333333333333334</v>
      </c>
      <c r="E14" s="18">
        <f t="shared" si="1"/>
        <v>-2.3333333333333339</v>
      </c>
      <c r="F14" s="18">
        <f t="shared" si="2"/>
        <v>2.3333333333333339</v>
      </c>
      <c r="G14" s="19">
        <f t="shared" si="3"/>
        <v>5.4444444444444473</v>
      </c>
      <c r="H14" s="19">
        <f t="shared" si="4"/>
        <v>0.1944444444444445</v>
      </c>
      <c r="J14" s="18"/>
      <c r="K14" s="18"/>
      <c r="L14" s="18"/>
      <c r="M14" s="18"/>
      <c r="N14" s="18"/>
      <c r="O14" s="4"/>
    </row>
    <row r="15" spans="1:15" ht="13.5" thickBot="1">
      <c r="D15" s="17" t="s">
        <v>8</v>
      </c>
      <c r="E15" s="18">
        <f>SUM(E9:E14)</f>
        <v>8.3333333333333321</v>
      </c>
      <c r="F15" s="18">
        <f>SUM(F9:F14)</f>
        <v>13</v>
      </c>
      <c r="G15" s="19">
        <f>SUM(G9:G14)</f>
        <v>41.222222222222221</v>
      </c>
      <c r="H15" s="20">
        <f>SUM(H9:H14)</f>
        <v>0.97012709512709516</v>
      </c>
      <c r="J15" s="18"/>
      <c r="K15" s="18"/>
      <c r="L15" s="18"/>
      <c r="M15" s="18"/>
      <c r="N15" s="18"/>
      <c r="O15" s="4"/>
    </row>
    <row r="16" spans="1:15" ht="13.5" thickTop="1">
      <c r="D16" s="17" t="s">
        <v>9</v>
      </c>
      <c r="E16" s="18">
        <f>AVERAGE(E9:E14)</f>
        <v>1.3888888888888886</v>
      </c>
      <c r="F16" s="18">
        <f>AVERAGE(F9:F14)</f>
        <v>2.1666666666666665</v>
      </c>
      <c r="G16" s="19">
        <f>AVERAGE(G9:G14)</f>
        <v>6.8703703703703702</v>
      </c>
      <c r="H16" s="21">
        <f>AVERAGE(H9:H14)</f>
        <v>0.1616878491878492</v>
      </c>
      <c r="J16" s="18"/>
      <c r="K16" s="18"/>
      <c r="L16" s="18"/>
      <c r="M16" s="18"/>
      <c r="N16" s="18"/>
      <c r="O16" s="4"/>
    </row>
    <row r="17" spans="1:15" ht="13.5" thickBot="1">
      <c r="A17" s="7" t="s">
        <v>10</v>
      </c>
      <c r="B17" s="7">
        <f>AVERAGE(B12:B14)</f>
        <v>14</v>
      </c>
      <c r="D17" s="22"/>
      <c r="E17" s="23" t="s">
        <v>11</v>
      </c>
      <c r="F17" s="23" t="s">
        <v>12</v>
      </c>
      <c r="G17" s="24" t="s">
        <v>13</v>
      </c>
      <c r="H17" s="25" t="s">
        <v>17</v>
      </c>
      <c r="J17" s="18"/>
      <c r="K17" s="18"/>
      <c r="L17" s="18"/>
      <c r="M17" s="18"/>
      <c r="N17" s="26"/>
      <c r="O17" s="4"/>
    </row>
    <row r="18" spans="1:15">
      <c r="D18" s="27"/>
      <c r="E18" s="27"/>
      <c r="F18" s="27"/>
      <c r="G18" s="27"/>
      <c r="H18" s="27"/>
      <c r="J18" s="4"/>
      <c r="K18" s="4"/>
      <c r="L18" s="18"/>
      <c r="M18" s="18"/>
      <c r="N18" s="4"/>
      <c r="O18" s="4"/>
    </row>
    <row r="19" spans="1:15">
      <c r="A19" s="7"/>
      <c r="B19" s="7"/>
    </row>
    <row r="22" spans="1:15">
      <c r="G22" s="3" t="str">
        <f>IF(COUNT(G6:G14)-2&lt;1,"Not enough data to compute the standard error","")</f>
        <v/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zoomScale="75" workbookViewId="0">
      <selection activeCell="C26" sqref="C26"/>
    </sheetView>
  </sheetViews>
  <sheetFormatPr defaultColWidth="8" defaultRowHeight="12.75"/>
  <cols>
    <col min="1" max="1" width="12.5" style="3" bestFit="1" customWidth="1"/>
    <col min="2" max="2" width="9.375" style="3" customWidth="1"/>
    <col min="3" max="3" width="8.125" style="3" bestFit="1" customWidth="1"/>
    <col min="4" max="4" width="8" style="3" customWidth="1"/>
    <col min="5" max="7" width="8.125" style="3" bestFit="1" customWidth="1"/>
    <col min="8" max="8" width="8.5" style="3" bestFit="1" customWidth="1"/>
    <col min="9" max="16384" width="8" style="3"/>
  </cols>
  <sheetData>
    <row r="2" spans="1:14">
      <c r="A2" s="1" t="s">
        <v>0</v>
      </c>
      <c r="B2" s="2"/>
      <c r="C2" s="2" t="s">
        <v>19</v>
      </c>
    </row>
    <row r="3" spans="1:14">
      <c r="A3" s="5"/>
      <c r="B3" s="5"/>
    </row>
    <row r="4" spans="1:14" ht="13.5" thickBot="1">
      <c r="A4" s="6" t="s">
        <v>2</v>
      </c>
      <c r="E4" s="7" t="s">
        <v>3</v>
      </c>
      <c r="J4" s="8"/>
      <c r="K4" s="4"/>
      <c r="L4" s="4"/>
      <c r="M4" s="4"/>
      <c r="N4" s="4"/>
    </row>
    <row r="5" spans="1:14">
      <c r="A5" s="9" t="s">
        <v>18</v>
      </c>
      <c r="B5" s="28" t="s">
        <v>15</v>
      </c>
      <c r="C5" s="10" t="s">
        <v>20</v>
      </c>
      <c r="E5" s="11" t="s">
        <v>4</v>
      </c>
      <c r="F5" s="12" t="s">
        <v>5</v>
      </c>
      <c r="G5" s="12" t="s">
        <v>6</v>
      </c>
      <c r="H5" s="13" t="s">
        <v>7</v>
      </c>
      <c r="I5" s="13" t="s">
        <v>16</v>
      </c>
      <c r="J5" s="4"/>
      <c r="K5" s="4"/>
      <c r="L5" s="4"/>
      <c r="M5" s="4"/>
      <c r="N5" s="4"/>
    </row>
    <row r="6" spans="1:14" ht="15.75">
      <c r="A6" s="14">
        <v>1</v>
      </c>
      <c r="B6" s="14">
        <v>8</v>
      </c>
      <c r="C6" s="29">
        <v>0.2</v>
      </c>
      <c r="E6" s="15"/>
      <c r="F6" s="4"/>
      <c r="G6" s="4"/>
      <c r="H6" s="16"/>
      <c r="I6" s="16"/>
      <c r="J6" s="4"/>
      <c r="K6" s="4"/>
      <c r="L6" s="4"/>
      <c r="M6" s="4"/>
      <c r="N6" s="4"/>
    </row>
    <row r="7" spans="1:14" ht="15.75">
      <c r="A7" s="14">
        <v>2</v>
      </c>
      <c r="B7" s="14">
        <v>10</v>
      </c>
      <c r="C7" s="29">
        <v>0.3</v>
      </c>
      <c r="E7" s="15"/>
      <c r="F7" s="4"/>
      <c r="G7" s="4"/>
      <c r="H7" s="16"/>
      <c r="I7" s="16"/>
      <c r="J7" s="4"/>
      <c r="K7" s="4"/>
      <c r="L7" s="4"/>
      <c r="M7" s="4"/>
      <c r="N7" s="4"/>
    </row>
    <row r="8" spans="1:14" ht="15.75">
      <c r="A8" s="14">
        <v>3</v>
      </c>
      <c r="B8" s="14">
        <v>9</v>
      </c>
      <c r="C8" s="29">
        <v>0.5</v>
      </c>
      <c r="E8" s="15"/>
      <c r="F8" s="4"/>
      <c r="G8" s="4"/>
      <c r="H8" s="16"/>
      <c r="I8" s="16"/>
      <c r="J8" s="4"/>
      <c r="K8" s="4"/>
      <c r="L8" s="4"/>
      <c r="M8" s="4"/>
      <c r="N8" s="4"/>
    </row>
    <row r="9" spans="1:14" ht="15.75">
      <c r="A9" s="14">
        <v>4</v>
      </c>
      <c r="B9" s="14">
        <v>11</v>
      </c>
      <c r="C9" s="30"/>
      <c r="E9" s="31">
        <f t="shared" ref="E9:E14" si="0">SUMPRODUCT(B6:B8,$C$6:$C$8)/SUM($C$6:$C$8)</f>
        <v>9.1</v>
      </c>
      <c r="F9" s="26">
        <f t="shared" ref="F9:F14" si="1">B9-E9</f>
        <v>1.9000000000000004</v>
      </c>
      <c r="G9" s="26">
        <f t="shared" ref="G9:G14" si="2">ABS(F9)</f>
        <v>1.9000000000000004</v>
      </c>
      <c r="H9" s="32">
        <f t="shared" ref="H9:H14" si="3">F9^2</f>
        <v>3.6100000000000012</v>
      </c>
      <c r="I9" s="19">
        <f t="shared" ref="I9:I14" si="4">G9/B9</f>
        <v>0.17272727272727276</v>
      </c>
      <c r="J9" s="18"/>
      <c r="K9" s="18"/>
      <c r="L9" s="18"/>
      <c r="M9" s="18"/>
      <c r="N9" s="4"/>
    </row>
    <row r="10" spans="1:14" ht="15.75">
      <c r="A10" s="14">
        <v>5</v>
      </c>
      <c r="B10" s="14">
        <v>10</v>
      </c>
      <c r="C10" s="30"/>
      <c r="E10" s="31">
        <f t="shared" si="0"/>
        <v>10.199999999999999</v>
      </c>
      <c r="F10" s="26">
        <f t="shared" si="1"/>
        <v>-0.19999999999999929</v>
      </c>
      <c r="G10" s="26">
        <f t="shared" si="2"/>
        <v>0.19999999999999929</v>
      </c>
      <c r="H10" s="32">
        <f t="shared" si="3"/>
        <v>3.9999999999999716E-2</v>
      </c>
      <c r="I10" s="19">
        <f t="shared" si="4"/>
        <v>1.9999999999999928E-2</v>
      </c>
      <c r="J10" s="18"/>
      <c r="K10" s="18"/>
      <c r="L10" s="18"/>
      <c r="M10" s="18"/>
      <c r="N10" s="4"/>
    </row>
    <row r="11" spans="1:14" ht="15.75">
      <c r="A11" s="14">
        <v>6</v>
      </c>
      <c r="B11" s="14">
        <v>13</v>
      </c>
      <c r="C11" s="30"/>
      <c r="E11" s="31">
        <f t="shared" si="0"/>
        <v>10.1</v>
      </c>
      <c r="F11" s="26">
        <f t="shared" si="1"/>
        <v>2.9000000000000004</v>
      </c>
      <c r="G11" s="26">
        <f t="shared" si="2"/>
        <v>2.9000000000000004</v>
      </c>
      <c r="H11" s="32">
        <f t="shared" si="3"/>
        <v>8.4100000000000019</v>
      </c>
      <c r="I11" s="19">
        <f t="shared" si="4"/>
        <v>0.22307692307692312</v>
      </c>
      <c r="J11" s="26"/>
      <c r="K11" s="26"/>
      <c r="L11" s="26"/>
      <c r="M11" s="26"/>
      <c r="N11" s="4"/>
    </row>
    <row r="12" spans="1:14" ht="15.75">
      <c r="A12" s="14">
        <v>7</v>
      </c>
      <c r="B12" s="14">
        <v>16</v>
      </c>
      <c r="C12" s="30"/>
      <c r="E12" s="31">
        <f t="shared" si="0"/>
        <v>11.7</v>
      </c>
      <c r="F12" s="26">
        <f t="shared" si="1"/>
        <v>4.3000000000000007</v>
      </c>
      <c r="G12" s="26">
        <f t="shared" si="2"/>
        <v>4.3000000000000007</v>
      </c>
      <c r="H12" s="32">
        <f t="shared" si="3"/>
        <v>18.490000000000006</v>
      </c>
      <c r="I12" s="19">
        <f t="shared" si="4"/>
        <v>0.26875000000000004</v>
      </c>
      <c r="J12" s="26"/>
      <c r="K12" s="26"/>
      <c r="L12" s="26"/>
      <c r="M12" s="26"/>
      <c r="N12" s="4"/>
    </row>
    <row r="13" spans="1:14" ht="15.75">
      <c r="A13" s="14">
        <v>8</v>
      </c>
      <c r="B13" s="14">
        <v>14</v>
      </c>
      <c r="C13" s="30"/>
      <c r="E13" s="31">
        <f t="shared" si="0"/>
        <v>13.9</v>
      </c>
      <c r="F13" s="26">
        <f t="shared" si="1"/>
        <v>9.9999999999999645E-2</v>
      </c>
      <c r="G13" s="26">
        <f t="shared" si="2"/>
        <v>9.9999999999999645E-2</v>
      </c>
      <c r="H13" s="32">
        <f t="shared" si="3"/>
        <v>9.9999999999999291E-3</v>
      </c>
      <c r="I13" s="19">
        <f t="shared" si="4"/>
        <v>7.1428571428571175E-3</v>
      </c>
      <c r="J13" s="26"/>
      <c r="K13" s="26"/>
      <c r="L13" s="26"/>
      <c r="M13" s="26"/>
      <c r="N13" s="4"/>
    </row>
    <row r="14" spans="1:14" ht="16.5" thickBot="1">
      <c r="A14" s="33">
        <v>9</v>
      </c>
      <c r="B14" s="33">
        <v>12</v>
      </c>
      <c r="C14" s="34"/>
      <c r="E14" s="31">
        <f t="shared" si="0"/>
        <v>14.4</v>
      </c>
      <c r="F14" s="26">
        <f t="shared" si="1"/>
        <v>-2.4000000000000004</v>
      </c>
      <c r="G14" s="26">
        <f t="shared" si="2"/>
        <v>2.4000000000000004</v>
      </c>
      <c r="H14" s="32">
        <f t="shared" si="3"/>
        <v>5.7600000000000016</v>
      </c>
      <c r="I14" s="19">
        <f t="shared" si="4"/>
        <v>0.20000000000000004</v>
      </c>
      <c r="J14" s="26"/>
      <c r="K14" s="26"/>
      <c r="L14" s="26"/>
      <c r="M14" s="26"/>
      <c r="N14" s="4"/>
    </row>
    <row r="15" spans="1:14" ht="14.25" thickTop="1" thickBot="1">
      <c r="A15" s="35"/>
      <c r="B15" s="35"/>
      <c r="C15" s="4"/>
      <c r="E15" s="36" t="s">
        <v>8</v>
      </c>
      <c r="F15" s="37">
        <f>SUM(F9:F14)</f>
        <v>6.6000000000000014</v>
      </c>
      <c r="G15" s="37">
        <f>SUM(G9:G14)</f>
        <v>11.8</v>
      </c>
      <c r="H15" s="38">
        <f>SUM(H9:H14)</f>
        <v>36.320000000000007</v>
      </c>
      <c r="I15" s="20">
        <f>SUM(I9:I14)</f>
        <v>0.89169705294705304</v>
      </c>
      <c r="J15" s="26"/>
      <c r="K15" s="26"/>
      <c r="L15" s="26"/>
      <c r="M15" s="26"/>
      <c r="N15" s="4"/>
    </row>
    <row r="16" spans="1:14" ht="13.5" thickTop="1">
      <c r="A16" s="4"/>
      <c r="B16" s="4"/>
      <c r="C16" s="4"/>
      <c r="E16" s="31" t="s">
        <v>9</v>
      </c>
      <c r="F16" s="26">
        <f>AVERAGE(F9:F14)</f>
        <v>1.1000000000000003</v>
      </c>
      <c r="G16" s="26">
        <f>AVERAGE(G9:G14)</f>
        <v>1.9666666666666668</v>
      </c>
      <c r="H16" s="32">
        <f>AVERAGE(H9:H14)</f>
        <v>6.0533333333333346</v>
      </c>
      <c r="I16" s="21">
        <f>AVERAGE(I9:I14)</f>
        <v>0.14861617549117551</v>
      </c>
      <c r="J16" s="26"/>
      <c r="K16" s="26"/>
      <c r="L16" s="26"/>
      <c r="M16" s="26"/>
      <c r="N16" s="4"/>
    </row>
    <row r="17" spans="1:14" ht="13.5" thickBot="1">
      <c r="E17" s="39"/>
      <c r="F17" s="40" t="s">
        <v>11</v>
      </c>
      <c r="G17" s="40" t="s">
        <v>12</v>
      </c>
      <c r="H17" s="25" t="s">
        <v>13</v>
      </c>
      <c r="I17" s="25" t="s">
        <v>17</v>
      </c>
      <c r="J17" s="26"/>
      <c r="K17" s="26"/>
      <c r="L17" s="26"/>
      <c r="M17" s="26"/>
      <c r="N17" s="4"/>
    </row>
    <row r="18" spans="1:14">
      <c r="E18" s="41"/>
      <c r="F18" s="41"/>
      <c r="G18" s="41"/>
      <c r="H18" s="41"/>
      <c r="J18" s="41"/>
      <c r="K18" s="41"/>
      <c r="L18" s="41"/>
      <c r="M18" s="41"/>
    </row>
    <row r="19" spans="1:14">
      <c r="A19" s="7" t="s">
        <v>10</v>
      </c>
      <c r="B19" s="7">
        <f>SUMPRODUCT(B12:B14,$C$6:$C$8)/SUM($C$6:$C$8)</f>
        <v>13.4</v>
      </c>
      <c r="H19" s="3" t="str">
        <f>IF(COUNT(H6:H14)-2&lt;1,"Not enough data to compute the standard error","")</f>
        <v/>
      </c>
    </row>
  </sheetData>
  <phoneticPr fontId="1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 BM</vt:lpstr>
      <vt:lpstr>2 BM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L0237_User</cp:lastModifiedBy>
  <dcterms:created xsi:type="dcterms:W3CDTF">2006-05-02T22:10:07Z</dcterms:created>
  <dcterms:modified xsi:type="dcterms:W3CDTF">2017-10-29T16:36:53Z</dcterms:modified>
</cp:coreProperties>
</file>