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2305269\OneDrive - University of Wales Trinity Saint David\"/>
    </mc:Choice>
  </mc:AlternateContent>
  <xr:revisionPtr revIDLastSave="0" documentId="13_ncr:1_{DC7F71D1-7AD5-425C-B524-70D5D91DA9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6" i="1"/>
  <c r="I4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7" i="1"/>
  <c r="I8" i="1"/>
  <c r="I9" i="1"/>
  <c r="I10" i="1"/>
  <c r="I6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" i="1"/>
  <c r="H10" i="1"/>
  <c r="H7" i="1"/>
  <c r="H8" i="1"/>
  <c r="H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7" i="1"/>
  <c r="F8" i="1"/>
  <c r="F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<sst xmlns="http://schemas.openxmlformats.org/spreadsheetml/2006/main" count="31" uniqueCount="30">
  <si>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</si>
  <si>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</si>
  <si>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</si>
  <si>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</si>
  <si>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</si>
  <si>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</si>
  <si>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</si>
  <si>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</si>
  <si>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</si>
  <si>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</si>
  <si>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</si>
  <si>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</si>
  <si>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</si>
  <si>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</si>
  <si>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Newtows</t>
  </si>
  <si>
    <t xml:space="preserve">power </t>
  </si>
  <si>
    <t>output</t>
  </si>
  <si>
    <t>SFC</t>
  </si>
  <si>
    <t xml:space="preserve">torque against </t>
  </si>
  <si>
    <t>engine speed</t>
  </si>
  <si>
    <t xml:space="preserve">break </t>
  </si>
  <si>
    <t>horespower</t>
  </si>
  <si>
    <t>Break horespower against speed</t>
  </si>
  <si>
    <t>SFC against Engine Speed </t>
  </si>
  <si>
    <t>Torque against Engine Speed </t>
  </si>
  <si>
    <t>Brake Power against Engine Speed </t>
  </si>
  <si>
    <t>Corrected Power (HP)</t>
  </si>
  <si>
    <t>Corrected Power (KW)</t>
  </si>
  <si>
    <t xml:space="preserve">BMEP </t>
  </si>
  <si>
    <t>Overall Thermal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</si>
</sst>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1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11" fontId="0" fillId="0" borderId="1" xfId="0" applyNumberFormat="1" applyBorder="1" applyAlignment="1">
      <alignment horizontal="center"/>
    </xf>
    <xf numFmtId="0" fontId="2" fillId="0" borderId="1" xfId="0" applyFont="1" applyBorder="1"/>
    <xf numFmtId="0" fontId="3" fillId="3" borderId="1" xfId="1" applyBorder="1" applyAlignment="1">
      <alignment horizontal="center"/>
    </xf>
    <xf numFmtId="0" fontId="3" fillId="3" borderId="1" xfId="1" applyBorder="1"/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2" fontId="3" fillId="3" borderId="5" xfId="1" applyNumberFormat="1" applyBorder="1" applyAlignment="1">
      <alignment horizontal="center"/>
    </xf>
    <xf numFmtId="170" fontId="0" fillId="0" borderId="1" xfId="0" applyNumberFormat="1" applyBorder="1"/>
    <xf numFmtId="170" fontId="0" fillId="0" borderId="1" xfId="0" applyNumberFormat="1" applyBorder="1" applyAlignment="1">
      <alignment horizontal="center"/>
    </xf>
    <xf numFmtId="0" fontId="3" fillId="3" borderId="6" xfId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3" fillId="3" borderId="7" xfId="1" applyBorder="1" applyAlignment="1">
      <alignment horizontal="center"/>
    </xf>
    <xf numFmtId="2" fontId="0" fillId="0" borderId="7" xfId="0" applyNumberFormat="1" applyBorder="1"/>
    <xf numFmtId="0" fontId="0" fillId="0" borderId="0" xfId="0" applyBorder="1"/>
  </cellXfs>
  <cellStyles count="2">
    <cellStyle name="60% - Accent3" xfId="1" builtinId="4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SFC against engine speed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0.00E+00</c:formatCode>
                <c:ptCount val="91"/>
                <c:pt idx="0">
                  <c:v>8.0575614947563784E-6</c:v>
                </c:pt>
                <c:pt idx="1">
                  <c:v>7.8549339004689713E-6</c:v>
                </c:pt>
                <c:pt idx="2">
                  <c:v>7.5638441947173839E-6</c:v>
                </c:pt>
                <c:pt idx="3">
                  <c:v>7.1109687208795804E-6</c:v>
                </c:pt>
                <c:pt idx="4">
                  <c:v>6.8590082998981637E-6</c:v>
                </c:pt>
                <c:pt idx="5">
                  <c:v>6.8769159626933933E-6</c:v>
                </c:pt>
                <c:pt idx="6">
                  <c:v>6.4970719170580943E-6</c:v>
                </c:pt>
                <c:pt idx="7">
                  <c:v>6.1737580759940674E-6</c:v>
                </c:pt>
                <c:pt idx="8">
                  <c:v>6.1099023799206825E-6</c:v>
                </c:pt>
                <c:pt idx="9">
                  <c:v>5.9056957289293771E-6</c:v>
                </c:pt>
                <c:pt idx="10">
                  <c:v>5.9136791674053893E-6</c:v>
                </c:pt>
                <c:pt idx="11">
                  <c:v>5.9756289723922149E-6</c:v>
                </c:pt>
                <c:pt idx="12">
                  <c:v>5.9222539727675562E-6</c:v>
                </c:pt>
                <c:pt idx="13">
                  <c:v>5.8984723536469768E-6</c:v>
                </c:pt>
                <c:pt idx="14">
                  <c:v>5.8060253210733681E-6</c:v>
                </c:pt>
                <c:pt idx="15">
                  <c:v>5.7992392407299022E-6</c:v>
                </c:pt>
                <c:pt idx="16">
                  <c:v>5.9439485066452709E-6</c:v>
                </c:pt>
                <c:pt idx="17">
                  <c:v>6.0222991783975017E-6</c:v>
                </c:pt>
                <c:pt idx="18">
                  <c:v>6.0211872489428217E-6</c:v>
                </c:pt>
                <c:pt idx="19">
                  <c:v>5.983211705034654E-6</c:v>
                </c:pt>
                <c:pt idx="20">
                  <c:v>6.0154596855749664E-6</c:v>
                </c:pt>
                <c:pt idx="21">
                  <c:v>5.9427826174959895E-6</c:v>
                </c:pt>
                <c:pt idx="22">
                  <c:v>5.8940551777620132E-6</c:v>
                </c:pt>
                <c:pt idx="23">
                  <c:v>5.8614621281214268E-6</c:v>
                </c:pt>
                <c:pt idx="24">
                  <c:v>5.8549875786733771E-6</c:v>
                </c:pt>
                <c:pt idx="25">
                  <c:v>5.8226942493438623E-6</c:v>
                </c:pt>
                <c:pt idx="26">
                  <c:v>5.8244022063360462E-6</c:v>
                </c:pt>
                <c:pt idx="27">
                  <c:v>5.8856542346375219E-6</c:v>
                </c:pt>
                <c:pt idx="28">
                  <c:v>5.9172612957648419E-6</c:v>
                </c:pt>
                <c:pt idx="29">
                  <c:v>5.8764424232949975E-6</c:v>
                </c:pt>
                <c:pt idx="30">
                  <c:v>5.9103842783277045E-6</c:v>
                </c:pt>
                <c:pt idx="31">
                  <c:v>5.9127194512286342E-6</c:v>
                </c:pt>
                <c:pt idx="32">
                  <c:v>5.9970891353372494E-6</c:v>
                </c:pt>
                <c:pt idx="33">
                  <c:v>6.0179587445092973E-6</c:v>
                </c:pt>
                <c:pt idx="34">
                  <c:v>6.0618418033623034E-6</c:v>
                </c:pt>
                <c:pt idx="35">
                  <c:v>6.127688465169962E-6</c:v>
                </c:pt>
                <c:pt idx="36">
                  <c:v>6.085615000449855E-6</c:v>
                </c:pt>
                <c:pt idx="37">
                  <c:v>6.0949128134341896E-6</c:v>
                </c:pt>
                <c:pt idx="38">
                  <c:v>6.1905009772898681E-6</c:v>
                </c:pt>
                <c:pt idx="39">
                  <c:v>6.2710861631262916E-6</c:v>
                </c:pt>
                <c:pt idx="40">
                  <c:v>6.3798370340290962E-6</c:v>
                </c:pt>
                <c:pt idx="41">
                  <c:v>6.528999243117406E-6</c:v>
                </c:pt>
                <c:pt idx="42">
                  <c:v>6.5483403718688572E-6</c:v>
                </c:pt>
                <c:pt idx="43">
                  <c:v>6.6434539073882178E-6</c:v>
                </c:pt>
                <c:pt idx="44">
                  <c:v>6.6111110101964575E-6</c:v>
                </c:pt>
                <c:pt idx="45">
                  <c:v>6.6482693723151333E-6</c:v>
                </c:pt>
                <c:pt idx="46">
                  <c:v>6.5763004363031229E-6</c:v>
                </c:pt>
                <c:pt idx="47">
                  <c:v>6.5348884674976247E-6</c:v>
                </c:pt>
                <c:pt idx="48">
                  <c:v>6.5590350450629161E-6</c:v>
                </c:pt>
                <c:pt idx="49">
                  <c:v>6.4864389157030349E-6</c:v>
                </c:pt>
                <c:pt idx="50">
                  <c:v>6.5560815641845848E-6</c:v>
                </c:pt>
                <c:pt idx="51">
                  <c:v>6.5162248531748808E-6</c:v>
                </c:pt>
                <c:pt idx="52">
                  <c:v>6.6845242695569978E-6</c:v>
                </c:pt>
                <c:pt idx="53">
                  <c:v>6.6628963312031521E-6</c:v>
                </c:pt>
                <c:pt idx="54">
                  <c:v>6.7572353134733067E-6</c:v>
                </c:pt>
                <c:pt idx="55">
                  <c:v>6.6861182555449057E-6</c:v>
                </c:pt>
                <c:pt idx="56">
                  <c:v>6.7166792454725016E-6</c:v>
                </c:pt>
                <c:pt idx="57">
                  <c:v>6.784977474156738E-6</c:v>
                </c:pt>
                <c:pt idx="58">
                  <c:v>6.7790555494292124E-6</c:v>
                </c:pt>
                <c:pt idx="59">
                  <c:v>6.9169440337952781E-6</c:v>
                </c:pt>
                <c:pt idx="60">
                  <c:v>6.9391030016943091E-6</c:v>
                </c:pt>
                <c:pt idx="61">
                  <c:v>6.9888147369125204E-6</c:v>
                </c:pt>
                <c:pt idx="62">
                  <c:v>7.0245071886622151E-6</c:v>
                </c:pt>
                <c:pt idx="63">
                  <c:v>7.0952574991192713E-6</c:v>
                </c:pt>
                <c:pt idx="64">
                  <c:v>7.0896755035658212E-6</c:v>
                </c:pt>
                <c:pt idx="65">
                  <c:v>7.1147728772666111E-6</c:v>
                </c:pt>
                <c:pt idx="66">
                  <c:v>7.1917503899115547E-6</c:v>
                </c:pt>
                <c:pt idx="67">
                  <c:v>7.2233354513039865E-6</c:v>
                </c:pt>
                <c:pt idx="68">
                  <c:v>7.223940028518991E-6</c:v>
                </c:pt>
                <c:pt idx="69">
                  <c:v>7.1517828490796158E-6</c:v>
                </c:pt>
                <c:pt idx="70">
                  <c:v>7.2191594621933166E-6</c:v>
                </c:pt>
                <c:pt idx="71">
                  <c:v>7.2147709420905739E-6</c:v>
                </c:pt>
                <c:pt idx="72">
                  <c:v>7.2444269070647835E-6</c:v>
                </c:pt>
                <c:pt idx="73">
                  <c:v>7.2657710115463692E-6</c:v>
                </c:pt>
                <c:pt idx="74">
                  <c:v>7.2629906856473082E-6</c:v>
                </c:pt>
                <c:pt idx="75">
                  <c:v>7.3679047040768449E-6</c:v>
                </c:pt>
                <c:pt idx="76">
                  <c:v>7.3917742505819562E-6</c:v>
                </c:pt>
                <c:pt idx="77">
                  <c:v>7.4695706317757258E-6</c:v>
                </c:pt>
                <c:pt idx="78">
                  <c:v>7.5541732240955164E-6</c:v>
                </c:pt>
                <c:pt idx="79">
                  <c:v>7.5899747499210898E-6</c:v>
                </c:pt>
                <c:pt idx="80">
                  <c:v>7.6112016547751685E-6</c:v>
                </c:pt>
                <c:pt idx="81">
                  <c:v>7.6985894175654075E-6</c:v>
                </c:pt>
                <c:pt idx="82">
                  <c:v>7.7549988737128967E-6</c:v>
                </c:pt>
                <c:pt idx="83">
                  <c:v>7.8481959961714276E-6</c:v>
                </c:pt>
                <c:pt idx="84">
                  <c:v>7.9261081066995634E-6</c:v>
                </c:pt>
                <c:pt idx="85">
                  <c:v>7.934582953907593E-6</c:v>
                </c:pt>
                <c:pt idx="86">
                  <c:v>7.9982846731568467E-6</c:v>
                </c:pt>
                <c:pt idx="87">
                  <c:v>7.9893914388323697E-6</c:v>
                </c:pt>
                <c:pt idx="88">
                  <c:v>8.1933375730055589E-6</c:v>
                </c:pt>
                <c:pt idx="89">
                  <c:v>8.3039174594706642E-6</c:v>
                </c:pt>
                <c:pt idx="90">
                  <c:v>8.3742947385839485E-6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01B-4241-821D-8084F9AF72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2743280"/>
        <c:axId val="1572748080"/>
      </c:scatterChart>
      <c:valAx>
        <c:axId val="157274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2748080"/>
        <c:crosses val="autoZero"/>
        <c:crossBetween val="midCat"/>
      </c:valAx>
      <c:valAx>
        <c:axId val="157274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2743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5"/>
          <c:order val="0"/>
          <c:tx>
            <c:v>Torque against Engine Speed 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2F1-4EE0-A6B9-6F4C9DCD20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0146527"/>
        <c:axId val="1090148927"/>
      </c:scatterChart>
      <c:valAx>
        <c:axId val="10901465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148927"/>
        <c:crosses val="autoZero"/>
        <c:crossBetween val="midCat"/>
      </c:valAx>
      <c:valAx>
        <c:axId val="1090148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1465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Brake Power against Engine Speed 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0.00</c:formatCode>
                <c:ptCount val="91"/>
                <c:pt idx="0">
                  <c:v>8737.1346834664819</c:v>
                </c:pt>
                <c:pt idx="1">
                  <c:v>9217.1367598239667</c:v>
                </c:pt>
                <c:pt idx="2">
                  <c:v>9743.7226498494438</c:v>
                </c:pt>
                <c:pt idx="3">
                  <c:v>10237.704995979102</c:v>
                </c:pt>
                <c:pt idx="4">
                  <c:v>10847.049128239811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12893.281372575197</c:v>
                </c:pt>
                <c:pt idx="8">
                  <c:v>13666.339461398065</c:v>
                </c:pt>
                <c:pt idx="9">
                  <c:v>14342.086671531752</c:v>
                </c:pt>
                <c:pt idx="10">
                  <c:v>14990.667821246541</c:v>
                </c:pt>
                <c:pt idx="11">
                  <c:v>15596.684538245248</c:v>
                </c:pt>
                <c:pt idx="12">
                  <c:v>16193.158962952162</c:v>
                </c:pt>
                <c:pt idx="13">
                  <c:v>16741.622928679775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19506.119830540301</c:v>
                </c:pt>
                <c:pt idx="19">
                  <c:v>20148.041878337943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22208.818216340995</c:v>
                </c:pt>
                <c:pt idx="23">
                  <c:v>22920.90216798152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25460.211223099275</c:v>
                </c:pt>
                <c:pt idx="28">
                  <c:v>25974.854297883991</c:v>
                </c:pt>
                <c:pt idx="29">
                  <c:v>26487.113935292335</c:v>
                </c:pt>
                <c:pt idx="30">
                  <c:v>27003.320339969083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28811.375430999768</c:v>
                </c:pt>
                <c:pt idx="35">
                  <c:v>29113.751623313277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30704.409888702445</c:v>
                </c:pt>
                <c:pt idx="40">
                  <c:v>31192.019316255846</c:v>
                </c:pt>
                <c:pt idx="41">
                  <c:v>31559.201085405111</c:v>
                </c:pt>
                <c:pt idx="42">
                  <c:v>32076.829864000021</c:v>
                </c:pt>
                <c:pt idx="43">
                  <c:v>32520.734396866927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34289.795939852942</c:v>
                </c:pt>
                <c:pt idx="47">
                  <c:v>34966.166773386176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38654.360986206862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40698.884673283195</c:v>
                </c:pt>
                <c:pt idx="59">
                  <c:v>40892.336068939127</c:v>
                </c:pt>
                <c:pt idx="60">
                  <c:v>41006.741063005109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41302.236040957796</c:v>
                </c:pt>
                <c:pt idx="64">
                  <c:v>41595.697835772204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42802.127201959935</c:v>
                </c:pt>
                <c:pt idx="69">
                  <c:v>43331.852565948917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43603.577241035062</c:v>
                </c:pt>
                <c:pt idx="78">
                  <c:v>43379.995438115795</c:v>
                </c:pt>
                <c:pt idx="79">
                  <c:v>43274.188758455981</c:v>
                </c:pt>
                <c:pt idx="80">
                  <c:v>43186.347558375084</c:v>
                </c:pt>
                <c:pt idx="81">
                  <c:v>42845.511315021045</c:v>
                </c:pt>
                <c:pt idx="82">
                  <c:v>42514.512944364622</c:v>
                </c:pt>
                <c:pt idx="83">
                  <c:v>42168.92648469111</c:v>
                </c:pt>
                <c:pt idx="84">
                  <c:v>42113.985263190472</c:v>
                </c:pt>
                <c:pt idx="85">
                  <c:v>41753.927323532815</c:v>
                </c:pt>
                <c:pt idx="86">
                  <c:v>41558.910889427607</c:v>
                </c:pt>
                <c:pt idx="87">
                  <c:v>41404.905809489988</c:v>
                </c:pt>
                <c:pt idx="88">
                  <c:v>41350.670222137334</c:v>
                </c:pt>
                <c:pt idx="89">
                  <c:v>41402.145635237997</c:v>
                </c:pt>
                <c:pt idx="90">
                  <c:v>41651.268660622802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888-4BD7-8EEC-E28110D7CE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8131759"/>
        <c:axId val="1158136559"/>
      </c:scatterChart>
      <c:valAx>
        <c:axId val="11581317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8136559"/>
        <c:crosses val="autoZero"/>
        <c:crossBetween val="midCat"/>
      </c:valAx>
      <c:valAx>
        <c:axId val="1158136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Brake Power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81317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15741</xdr:colOff>
      <xdr:row>26</xdr:row>
      <xdr:rowOff>174205</xdr:rowOff>
    </xdr:from>
    <xdr:to>
      <xdr:col>29</xdr:col>
      <xdr:colOff>500894</xdr:colOff>
      <xdr:row>48</xdr:row>
      <xdr:rowOff>64667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F8CDADB-C3F7-8BB4-E769-DA1C5FBE5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143274</xdr:colOff>
      <xdr:row>50</xdr:row>
      <xdr:rowOff>25746</xdr:rowOff>
    </xdr:from>
    <xdr:to>
      <xdr:col>30</xdr:col>
      <xdr:colOff>112059</xdr:colOff>
      <xdr:row>81</xdr:row>
      <xdr:rowOff>56029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B43B564-3DEF-BE94-4DFB-4298F06031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3785</xdr:colOff>
      <xdr:row>4</xdr:row>
      <xdr:rowOff>17277</xdr:rowOff>
    </xdr:from>
    <xdr:to>
      <xdr:col>29</xdr:col>
      <xdr:colOff>354852</xdr:colOff>
      <xdr:row>26</xdr:row>
      <xdr:rowOff>56030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7B47C4A-6E79-BA02-B754-DD1A19E613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8"/>
  <sheetViews>
    <sheetView tabSelected="1" topLeftCell="A3" zoomScale="73" zoomScaleNormal="73" workbookViewId="0">
      <selection activeCell="P22" sqref="P22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6" max="6" width="9.28515625" bestFit="1" customWidth="1"/>
    <col min="7" max="7" width="10.5703125" style="1" bestFit="1" customWidth="1"/>
    <col min="8" max="8" width="9.7109375" style="1" customWidth="1"/>
    <col min="9" max="9" width="15.28515625" style="1" customWidth="1"/>
    <col min="10" max="10" width="13.42578125" customWidth="1"/>
    <col min="11" max="11" width="33.140625" customWidth="1"/>
    <col min="12" max="13" width="20.5703125" bestFit="1" customWidth="1"/>
    <col min="15" max="15" width="25.42578125" bestFit="1" customWidth="1"/>
  </cols>
  <sheetData>
    <row r="1" spans="1:15" ht="16.5" thickBot="1" x14ac:dyDescent="0.3">
      <c r="A1"/>
      <c r="B1"/>
      <c r="G1" s="2" t="s">
        <v>0</v>
      </c>
      <c r="H1" s="2" t="s">
        <v>1</v>
      </c>
      <c r="I1" s="2" t="s">
        <v>2</v>
      </c>
      <c r="K1" s="12" t="s">
        <v>23</v>
      </c>
    </row>
    <row r="2" spans="1:15" ht="16.5" thickBot="1" x14ac:dyDescent="0.3">
      <c r="C2" s="1"/>
      <c r="G2" s="2" t="s">
        <v>3</v>
      </c>
      <c r="H2" s="2" t="s">
        <v>4</v>
      </c>
      <c r="I2" s="2" t="s">
        <v>5</v>
      </c>
      <c r="K2" s="13" t="s">
        <v>24</v>
      </c>
    </row>
    <row r="3" spans="1:15" ht="31.5" x14ac:dyDescent="0.25">
      <c r="C3" s="1"/>
      <c r="E3" s="22"/>
      <c r="G3" s="3">
        <v>1018.9</v>
      </c>
      <c r="H3" s="3">
        <v>46</v>
      </c>
      <c r="I3" s="3">
        <v>27</v>
      </c>
      <c r="K3" s="14" t="s">
        <v>25</v>
      </c>
    </row>
    <row r="4" spans="1:15" x14ac:dyDescent="0.25">
      <c r="A4" s="10" t="s">
        <v>6</v>
      </c>
      <c r="B4" s="10" t="s">
        <v>7</v>
      </c>
      <c r="C4" s="10" t="s">
        <v>8</v>
      </c>
      <c r="D4" s="18" t="s">
        <v>9</v>
      </c>
      <c r="F4" s="20" t="s">
        <v>13</v>
      </c>
      <c r="G4" s="10" t="s">
        <v>15</v>
      </c>
      <c r="H4" s="10" t="s">
        <v>17</v>
      </c>
      <c r="I4" s="10" t="s">
        <v>18</v>
      </c>
      <c r="J4" s="10" t="s">
        <v>20</v>
      </c>
      <c r="K4" s="10" t="s">
        <v>22</v>
      </c>
      <c r="L4" s="10" t="s">
        <v>27</v>
      </c>
      <c r="M4" s="10" t="s">
        <v>26</v>
      </c>
      <c r="N4" s="10" t="s">
        <v>28</v>
      </c>
      <c r="O4" s="10" t="s">
        <v>29</v>
      </c>
    </row>
    <row r="5" spans="1:15" x14ac:dyDescent="0.25">
      <c r="A5" s="10" t="s">
        <v>10</v>
      </c>
      <c r="B5" s="10" t="s">
        <v>11</v>
      </c>
      <c r="C5" s="10" t="s">
        <v>12</v>
      </c>
      <c r="D5" s="18" t="s">
        <v>9</v>
      </c>
      <c r="F5" s="20" t="s">
        <v>14</v>
      </c>
      <c r="G5" s="10" t="s">
        <v>16</v>
      </c>
      <c r="H5" s="10"/>
      <c r="I5" s="10" t="s">
        <v>19</v>
      </c>
      <c r="J5" s="10" t="s">
        <v>21</v>
      </c>
      <c r="K5" s="15"/>
      <c r="L5" s="11"/>
      <c r="M5" s="11"/>
      <c r="N5" s="11"/>
      <c r="O5" s="11"/>
    </row>
    <row r="6" spans="1:15" x14ac:dyDescent="0.25">
      <c r="A6" s="6">
        <v>102.27500000000001</v>
      </c>
      <c r="B6" s="6">
        <v>1000</v>
      </c>
      <c r="C6" s="5">
        <v>7.0400000000000004E-2</v>
      </c>
      <c r="D6" s="19">
        <v>1.2658</v>
      </c>
      <c r="F6" s="21">
        <f>A6*0.815776</f>
        <v>83.433490399999997</v>
      </c>
      <c r="G6" s="5">
        <f>2*PI()*(F6*B6)/60</f>
        <v>8737.1346834664837</v>
      </c>
      <c r="H6" s="8">
        <f>C6/G6</f>
        <v>8.0575614947563784E-6</v>
      </c>
      <c r="I6" s="5">
        <f>(60*G6)/(2*PI()*B6)</f>
        <v>83.433490399999997</v>
      </c>
      <c r="J6" s="7">
        <f>(PI()/30)*F6*B6</f>
        <v>8737.1346834664819</v>
      </c>
      <c r="K6" s="5">
        <f>(60*J6)/(2*PI()*B6)</f>
        <v>83.433490399999982</v>
      </c>
      <c r="L6" s="5">
        <f>(F6*B6)/9549</f>
        <v>8.7374060529898419</v>
      </c>
      <c r="M6" s="5">
        <f>(F6*B6)/5252</f>
        <v>15.886041584158415</v>
      </c>
      <c r="N6" s="16">
        <f>((4*PI()*F6)/(1.6*1000))</f>
        <v>0.6552851012599864</v>
      </c>
      <c r="O6" s="17">
        <f>$I$3/F6</f>
        <v>0.32361105678973251</v>
      </c>
    </row>
    <row r="7" spans="1:15" x14ac:dyDescent="0.25">
      <c r="A7" s="9">
        <v>102.756</v>
      </c>
      <c r="B7" s="6">
        <f t="shared" ref="B7:B38" si="0">B6+50</f>
        <v>1050</v>
      </c>
      <c r="C7" s="5">
        <v>7.2400000000000006E-2</v>
      </c>
      <c r="D7" s="19">
        <v>1.26783</v>
      </c>
      <c r="E7" s="22"/>
      <c r="F7" s="21">
        <f t="shared" ref="F7:F70" si="1">A7*0.815776</f>
        <v>83.825878656</v>
      </c>
      <c r="G7" s="5">
        <f t="shared" ref="G7:G70" si="2">2*PI()*(F7*B7)/60</f>
        <v>9217.1367598239667</v>
      </c>
      <c r="H7" s="8">
        <f t="shared" ref="H7:H70" si="3">C7/G7</f>
        <v>7.8549339004689713E-6</v>
      </c>
      <c r="I7" s="5">
        <f t="shared" ref="I7:I70" si="4">(60*G7)/(2*PI()*B7)</f>
        <v>83.825878656</v>
      </c>
      <c r="J7" s="7">
        <f t="shared" ref="J7:J70" si="5">(PI()/30)*F7*B7</f>
        <v>9217.1367598239667</v>
      </c>
      <c r="K7" s="5">
        <f t="shared" ref="K7:K70" si="6">(60*J7)/(2*PI()*B7)</f>
        <v>83.825878656</v>
      </c>
      <c r="L7" s="5">
        <f t="shared" ref="L7:L70" si="7">(F7*B7)/9549</f>
        <v>9.2174230378887856</v>
      </c>
      <c r="M7" s="5">
        <f t="shared" ref="M7:M70" si="8">(F7*B7)/5252</f>
        <v>16.758791429702971</v>
      </c>
      <c r="N7" s="16">
        <f t="shared" ref="N7:N70" si="9">((4*PI()*F7)/(1.6*1000))</f>
        <v>0.65836691141599757</v>
      </c>
      <c r="O7" s="17">
        <f t="shared" ref="O7:O70" si="10">$I$3/F7</f>
        <v>0.32209623606572746</v>
      </c>
    </row>
    <row r="8" spans="1:15" x14ac:dyDescent="0.25">
      <c r="A8" s="9">
        <v>103.68899999999999</v>
      </c>
      <c r="B8" s="6">
        <f t="shared" si="0"/>
        <v>1100</v>
      </c>
      <c r="C8" s="5">
        <v>7.3700000000000002E-2</v>
      </c>
      <c r="D8" s="19">
        <v>1.2734399999999999</v>
      </c>
      <c r="E8" s="22"/>
      <c r="F8" s="21">
        <f t="shared" si="1"/>
        <v>84.586997663999995</v>
      </c>
      <c r="G8" s="5">
        <f t="shared" si="2"/>
        <v>9743.7226498494438</v>
      </c>
      <c r="H8" s="8">
        <f t="shared" si="3"/>
        <v>7.5638441947173839E-6</v>
      </c>
      <c r="I8" s="5">
        <f t="shared" si="4"/>
        <v>84.586997663999981</v>
      </c>
      <c r="J8" s="7">
        <f t="shared" si="5"/>
        <v>9743.7226498494438</v>
      </c>
      <c r="K8" s="5">
        <f t="shared" si="6"/>
        <v>84.586997663999981</v>
      </c>
      <c r="L8" s="5">
        <f t="shared" si="7"/>
        <v>9.7440252833176242</v>
      </c>
      <c r="M8" s="5">
        <f t="shared" si="8"/>
        <v>17.716240942574256</v>
      </c>
      <c r="N8" s="16">
        <f t="shared" si="9"/>
        <v>0.66434472612609841</v>
      </c>
      <c r="O8" s="17">
        <f t="shared" si="10"/>
        <v>0.31919799432119023</v>
      </c>
    </row>
    <row r="9" spans="1:15" x14ac:dyDescent="0.25">
      <c r="A9" s="9">
        <v>104.209</v>
      </c>
      <c r="B9" s="6">
        <f t="shared" si="0"/>
        <v>1150</v>
      </c>
      <c r="C9" s="5">
        <v>7.2800000000000004E-2</v>
      </c>
      <c r="D9" s="19">
        <v>1.2847599999999999</v>
      </c>
      <c r="E9" s="22"/>
      <c r="F9" s="21">
        <f t="shared" si="1"/>
        <v>85.011201184000001</v>
      </c>
      <c r="G9" s="5">
        <f t="shared" si="2"/>
        <v>10237.704995979102</v>
      </c>
      <c r="H9" s="8">
        <f t="shared" si="3"/>
        <v>7.1109687208795804E-6</v>
      </c>
      <c r="I9" s="5">
        <f t="shared" si="4"/>
        <v>85.011201184000015</v>
      </c>
      <c r="J9" s="7">
        <f t="shared" si="5"/>
        <v>10237.704995979102</v>
      </c>
      <c r="K9" s="5">
        <f t="shared" si="6"/>
        <v>85.011201184000015</v>
      </c>
      <c r="L9" s="5">
        <f t="shared" si="7"/>
        <v>10.238022972206513</v>
      </c>
      <c r="M9" s="5">
        <f t="shared" si="8"/>
        <v>18.614410007920792</v>
      </c>
      <c r="N9" s="16">
        <f t="shared" si="9"/>
        <v>0.6676764127812459</v>
      </c>
      <c r="O9" s="17">
        <f t="shared" si="10"/>
        <v>0.31760520524302016</v>
      </c>
    </row>
    <row r="10" spans="1:15" x14ac:dyDescent="0.25">
      <c r="A10" s="9">
        <v>105.81100000000001</v>
      </c>
      <c r="B10" s="6">
        <f t="shared" si="0"/>
        <v>1200</v>
      </c>
      <c r="C10" s="5">
        <v>7.4399999999999994E-2</v>
      </c>
      <c r="D10" s="19">
        <v>1.2918099999999999</v>
      </c>
      <c r="E10" s="22"/>
      <c r="F10" s="21">
        <f t="shared" si="1"/>
        <v>86.318074335999995</v>
      </c>
      <c r="G10" s="5">
        <f t="shared" si="2"/>
        <v>10847.049128239809</v>
      </c>
      <c r="H10" s="8">
        <f t="shared" si="3"/>
        <v>6.8590082998981637E-6</v>
      </c>
      <c r="I10" s="5">
        <f t="shared" si="4"/>
        <v>86.318074335999995</v>
      </c>
      <c r="J10" s="7">
        <f t="shared" si="5"/>
        <v>10847.049128239811</v>
      </c>
      <c r="K10" s="5">
        <f t="shared" si="6"/>
        <v>86.318074336000009</v>
      </c>
      <c r="L10" s="5">
        <f t="shared" si="7"/>
        <v>10.847386030285893</v>
      </c>
      <c r="M10" s="5">
        <f t="shared" si="8"/>
        <v>19.722332293069304</v>
      </c>
      <c r="N10" s="16">
        <f t="shared" si="9"/>
        <v>0.67794057051498813</v>
      </c>
      <c r="O10" s="17">
        <f t="shared" si="10"/>
        <v>0.31279659802071513</v>
      </c>
    </row>
    <row r="11" spans="1:15" x14ac:dyDescent="0.25">
      <c r="A11" s="9">
        <v>107.51</v>
      </c>
      <c r="B11" s="6">
        <f t="shared" si="0"/>
        <v>1250</v>
      </c>
      <c r="C11" s="5">
        <v>7.8950000000000006E-2</v>
      </c>
      <c r="D11" s="19">
        <v>1.2972900000000001</v>
      </c>
      <c r="E11" s="22"/>
      <c r="F11" s="21">
        <f t="shared" si="1"/>
        <v>87.704077760000004</v>
      </c>
      <c r="G11" s="5">
        <f t="shared" si="2"/>
        <v>11480.436932528499</v>
      </c>
      <c r="H11" s="8">
        <f t="shared" si="3"/>
        <v>6.8769159626933933E-6</v>
      </c>
      <c r="I11" s="5">
        <f t="shared" si="4"/>
        <v>87.704077760000004</v>
      </c>
      <c r="J11" s="7">
        <f t="shared" si="5"/>
        <v>11480.436932528499</v>
      </c>
      <c r="K11" s="5">
        <f t="shared" si="6"/>
        <v>87.704077760000004</v>
      </c>
      <c r="L11" s="5">
        <f t="shared" si="7"/>
        <v>11.480793507173527</v>
      </c>
      <c r="M11" s="5">
        <f t="shared" si="8"/>
        <v>20.873971287128715</v>
      </c>
      <c r="N11" s="16">
        <f t="shared" si="9"/>
        <v>0.6888262159517099</v>
      </c>
      <c r="O11" s="17">
        <f t="shared" si="10"/>
        <v>0.30785341673490735</v>
      </c>
    </row>
    <row r="12" spans="1:15" x14ac:dyDescent="0.25">
      <c r="A12" s="9">
        <v>109.488</v>
      </c>
      <c r="B12" s="6">
        <f t="shared" si="0"/>
        <v>1300</v>
      </c>
      <c r="C12" s="5">
        <v>7.9000000000000001E-2</v>
      </c>
      <c r="D12" s="19">
        <v>1.29895</v>
      </c>
      <c r="E12" s="22"/>
      <c r="F12" s="21">
        <f t="shared" si="1"/>
        <v>89.317682687999991</v>
      </c>
      <c r="G12" s="5">
        <f t="shared" si="2"/>
        <v>12159.323616625685</v>
      </c>
      <c r="H12" s="8">
        <f t="shared" si="3"/>
        <v>6.4970719170580943E-6</v>
      </c>
      <c r="I12" s="5">
        <f t="shared" si="4"/>
        <v>89.317682688000005</v>
      </c>
      <c r="J12" s="7">
        <f t="shared" si="5"/>
        <v>12159.323616625683</v>
      </c>
      <c r="K12" s="5">
        <f t="shared" si="6"/>
        <v>89.317682687999991</v>
      </c>
      <c r="L12" s="5">
        <f t="shared" si="7"/>
        <v>12.159701277034243</v>
      </c>
      <c r="M12" s="5">
        <f t="shared" si="8"/>
        <v>22.1083372990099</v>
      </c>
      <c r="N12" s="16">
        <f t="shared" si="9"/>
        <v>0.70149943942071258</v>
      </c>
      <c r="O12" s="17">
        <f t="shared" si="10"/>
        <v>0.3022917656105682</v>
      </c>
    </row>
    <row r="13" spans="1:15" x14ac:dyDescent="0.25">
      <c r="A13" s="9">
        <v>111.797</v>
      </c>
      <c r="B13" s="6">
        <f t="shared" si="0"/>
        <v>1350</v>
      </c>
      <c r="C13" s="5">
        <v>7.9600000000000004E-2</v>
      </c>
      <c r="D13" s="19">
        <v>1.2946899999999999</v>
      </c>
      <c r="E13" s="22"/>
      <c r="F13" s="21">
        <f t="shared" si="1"/>
        <v>91.201309471999991</v>
      </c>
      <c r="G13" s="5">
        <f t="shared" si="2"/>
        <v>12893.281372575198</v>
      </c>
      <c r="H13" s="8">
        <f t="shared" si="3"/>
        <v>6.1737580759940674E-6</v>
      </c>
      <c r="I13" s="5">
        <f t="shared" si="4"/>
        <v>91.201309471999991</v>
      </c>
      <c r="J13" s="7">
        <f t="shared" si="5"/>
        <v>12893.281372575197</v>
      </c>
      <c r="K13" s="5">
        <f t="shared" si="6"/>
        <v>91.201309471999977</v>
      </c>
      <c r="L13" s="5">
        <f t="shared" si="7"/>
        <v>12.893681829217718</v>
      </c>
      <c r="M13" s="5">
        <f t="shared" si="8"/>
        <v>23.44283468910891</v>
      </c>
      <c r="N13" s="16">
        <f t="shared" si="9"/>
        <v>0.71629340958751098</v>
      </c>
      <c r="O13" s="17">
        <f t="shared" si="10"/>
        <v>0.29604838084358159</v>
      </c>
    </row>
    <row r="14" spans="1:15" x14ac:dyDescent="0.25">
      <c r="A14" s="9">
        <v>114.268</v>
      </c>
      <c r="B14" s="6">
        <f t="shared" si="0"/>
        <v>1400</v>
      </c>
      <c r="C14" s="5">
        <v>8.3500000000000005E-2</v>
      </c>
      <c r="D14" s="19">
        <v>1.2855000000000001</v>
      </c>
      <c r="E14" s="22"/>
      <c r="F14" s="21">
        <f t="shared" si="1"/>
        <v>93.217091967999991</v>
      </c>
      <c r="G14" s="5">
        <f t="shared" si="2"/>
        <v>13666.339461398069</v>
      </c>
      <c r="H14" s="8">
        <f t="shared" si="3"/>
        <v>6.1099023799206825E-6</v>
      </c>
      <c r="I14" s="5">
        <f t="shared" si="4"/>
        <v>93.217091968000005</v>
      </c>
      <c r="J14" s="7">
        <f t="shared" si="5"/>
        <v>13666.339461398065</v>
      </c>
      <c r="K14" s="5">
        <f t="shared" si="6"/>
        <v>93.217091967999977</v>
      </c>
      <c r="L14" s="5">
        <f t="shared" si="7"/>
        <v>13.666763928704576</v>
      </c>
      <c r="M14" s="5">
        <f t="shared" si="8"/>
        <v>24.848425124752474</v>
      </c>
      <c r="N14" s="16">
        <f t="shared" si="9"/>
        <v>0.73212532828918209</v>
      </c>
      <c r="O14" s="17">
        <f t="shared" si="10"/>
        <v>0.28964645249037257</v>
      </c>
    </row>
    <row r="15" spans="1:15" x14ac:dyDescent="0.25">
      <c r="A15" s="9">
        <v>115.783</v>
      </c>
      <c r="B15" s="6">
        <f t="shared" si="0"/>
        <v>1450</v>
      </c>
      <c r="C15" s="5">
        <v>8.4699999999999998E-2</v>
      </c>
      <c r="D15" s="19">
        <v>1.2781800000000001</v>
      </c>
      <c r="E15" s="22"/>
      <c r="F15" s="21">
        <f t="shared" si="1"/>
        <v>94.452992607999988</v>
      </c>
      <c r="G15" s="5">
        <f t="shared" si="2"/>
        <v>14342.08667153175</v>
      </c>
      <c r="H15" s="8">
        <f t="shared" si="3"/>
        <v>5.9056957289293771E-6</v>
      </c>
      <c r="I15" s="5">
        <f t="shared" si="4"/>
        <v>94.452992607999988</v>
      </c>
      <c r="J15" s="7">
        <f t="shared" si="5"/>
        <v>14342.086671531752</v>
      </c>
      <c r="K15" s="5">
        <f t="shared" si="6"/>
        <v>94.452992608000002</v>
      </c>
      <c r="L15" s="5">
        <f t="shared" si="7"/>
        <v>14.34253212709184</v>
      </c>
      <c r="M15" s="5">
        <f t="shared" si="8"/>
        <v>26.077082879207914</v>
      </c>
      <c r="N15" s="16">
        <f t="shared" si="9"/>
        <v>0.7418320692171595</v>
      </c>
      <c r="O15" s="17">
        <f t="shared" si="10"/>
        <v>0.28585648008058084</v>
      </c>
    </row>
    <row r="16" spans="1:15" x14ac:dyDescent="0.25">
      <c r="A16" s="9">
        <v>116.985</v>
      </c>
      <c r="B16" s="6">
        <f t="shared" si="0"/>
        <v>1500</v>
      </c>
      <c r="C16" s="5">
        <v>8.8650000000000007E-2</v>
      </c>
      <c r="D16" s="19">
        <v>1.2795000000000001</v>
      </c>
      <c r="E16" s="22"/>
      <c r="F16" s="21">
        <f t="shared" si="1"/>
        <v>95.43355536</v>
      </c>
      <c r="G16" s="5">
        <f t="shared" si="2"/>
        <v>14990.667821246541</v>
      </c>
      <c r="H16" s="8">
        <f t="shared" si="3"/>
        <v>5.9136791674053893E-6</v>
      </c>
      <c r="I16" s="5">
        <f t="shared" si="4"/>
        <v>95.43355536</v>
      </c>
      <c r="J16" s="7">
        <f t="shared" si="5"/>
        <v>14990.667821246541</v>
      </c>
      <c r="K16" s="5">
        <f t="shared" si="6"/>
        <v>95.43355536</v>
      </c>
      <c r="L16" s="5">
        <f t="shared" si="7"/>
        <v>14.99113342130066</v>
      </c>
      <c r="M16" s="5">
        <f t="shared" si="8"/>
        <v>27.256346732673268</v>
      </c>
      <c r="N16" s="16">
        <f t="shared" si="9"/>
        <v>0.74953339106232708</v>
      </c>
      <c r="O16" s="17">
        <f t="shared" si="10"/>
        <v>0.28291935575646354</v>
      </c>
    </row>
    <row r="17" spans="1:15" x14ac:dyDescent="0.25">
      <c r="A17" s="9">
        <v>117.788</v>
      </c>
      <c r="B17" s="6">
        <f t="shared" si="0"/>
        <v>1550</v>
      </c>
      <c r="C17" s="5">
        <v>9.3200000000000005E-2</v>
      </c>
      <c r="D17" s="19">
        <v>1.27766</v>
      </c>
      <c r="E17" s="22"/>
      <c r="F17" s="21">
        <f t="shared" si="1"/>
        <v>96.088623487999996</v>
      </c>
      <c r="G17" s="5">
        <f t="shared" si="2"/>
        <v>15596.684538245248</v>
      </c>
      <c r="H17" s="8">
        <f t="shared" si="3"/>
        <v>5.9756289723922149E-6</v>
      </c>
      <c r="I17" s="5">
        <f t="shared" si="4"/>
        <v>96.088623487999982</v>
      </c>
      <c r="J17" s="7">
        <f t="shared" si="5"/>
        <v>15596.684538245248</v>
      </c>
      <c r="K17" s="5">
        <f t="shared" si="6"/>
        <v>96.088623487999982</v>
      </c>
      <c r="L17" s="5">
        <f t="shared" si="7"/>
        <v>15.597168960770761</v>
      </c>
      <c r="M17" s="5">
        <f t="shared" si="8"/>
        <v>28.358219041584157</v>
      </c>
      <c r="N17" s="16">
        <f t="shared" si="9"/>
        <v>0.75467828410864102</v>
      </c>
      <c r="O17" s="17">
        <f t="shared" si="10"/>
        <v>0.28099060034273349</v>
      </c>
    </row>
    <row r="18" spans="1:15" x14ac:dyDescent="0.25">
      <c r="A18" s="9">
        <v>118.471</v>
      </c>
      <c r="B18" s="6">
        <f t="shared" si="0"/>
        <v>1600</v>
      </c>
      <c r="C18" s="5">
        <v>9.5899999999999999E-2</v>
      </c>
      <c r="D18" s="19">
        <v>1.2823500000000001</v>
      </c>
      <c r="E18" s="22"/>
      <c r="F18" s="21">
        <f t="shared" si="1"/>
        <v>96.645798495999998</v>
      </c>
      <c r="G18" s="5">
        <f t="shared" si="2"/>
        <v>16193.15896295216</v>
      </c>
      <c r="H18" s="8">
        <f t="shared" si="3"/>
        <v>5.9222539727675562E-6</v>
      </c>
      <c r="I18" s="5">
        <f t="shared" si="4"/>
        <v>96.645798495999983</v>
      </c>
      <c r="J18" s="7">
        <f t="shared" si="5"/>
        <v>16193.158962952162</v>
      </c>
      <c r="K18" s="5">
        <f t="shared" si="6"/>
        <v>96.645798495999998</v>
      </c>
      <c r="L18" s="5">
        <f t="shared" si="7"/>
        <v>16.19366191157189</v>
      </c>
      <c r="M18" s="5">
        <f t="shared" si="8"/>
        <v>29.442741354455443</v>
      </c>
      <c r="N18" s="16">
        <f t="shared" si="9"/>
        <v>0.75905432638838266</v>
      </c>
      <c r="O18" s="17">
        <f t="shared" si="10"/>
        <v>0.27937065470174044</v>
      </c>
    </row>
    <row r="19" spans="1:15" x14ac:dyDescent="0.25">
      <c r="A19" s="9">
        <v>118.77200000000001</v>
      </c>
      <c r="B19" s="6">
        <f t="shared" si="0"/>
        <v>1650</v>
      </c>
      <c r="C19" s="5">
        <v>9.8750000000000004E-2</v>
      </c>
      <c r="D19" s="19">
        <v>1.2902800000000001</v>
      </c>
      <c r="E19" s="22"/>
      <c r="F19" s="21">
        <f t="shared" si="1"/>
        <v>96.891347072000002</v>
      </c>
      <c r="G19" s="5">
        <f t="shared" si="2"/>
        <v>16741.622928679779</v>
      </c>
      <c r="H19" s="8">
        <f t="shared" si="3"/>
        <v>5.8984723536469768E-6</v>
      </c>
      <c r="I19" s="5">
        <f t="shared" si="4"/>
        <v>96.891347072000016</v>
      </c>
      <c r="J19" s="7">
        <f t="shared" si="5"/>
        <v>16741.622928679775</v>
      </c>
      <c r="K19" s="5">
        <f t="shared" si="6"/>
        <v>96.891347071999988</v>
      </c>
      <c r="L19" s="5">
        <f t="shared" si="7"/>
        <v>16.742142912221176</v>
      </c>
      <c r="M19" s="5">
        <f t="shared" si="8"/>
        <v>30.439970043564358</v>
      </c>
      <c r="N19" s="16">
        <f t="shared" si="9"/>
        <v>0.76098286039453522</v>
      </c>
      <c r="O19" s="17">
        <f t="shared" si="10"/>
        <v>0.27866265477696672</v>
      </c>
    </row>
    <row r="20" spans="1:15" x14ac:dyDescent="0.25">
      <c r="A20" s="9">
        <v>118.65600000000001</v>
      </c>
      <c r="B20" s="6">
        <f t="shared" si="0"/>
        <v>1700</v>
      </c>
      <c r="C20" s="5">
        <v>0.10005</v>
      </c>
      <c r="D20" s="19">
        <v>1.29942</v>
      </c>
      <c r="E20" s="22"/>
      <c r="F20" s="21">
        <f t="shared" si="1"/>
        <v>96.796717055999991</v>
      </c>
      <c r="G20" s="5">
        <f t="shared" si="2"/>
        <v>17232.098461035235</v>
      </c>
      <c r="H20" s="8">
        <f t="shared" si="3"/>
        <v>5.8060253210733681E-6</v>
      </c>
      <c r="I20" s="5">
        <f t="shared" si="4"/>
        <v>96.79671705600002</v>
      </c>
      <c r="J20" s="7">
        <f t="shared" si="5"/>
        <v>17232.098461035232</v>
      </c>
      <c r="K20" s="5">
        <f t="shared" si="6"/>
        <v>96.796717055999991</v>
      </c>
      <c r="L20" s="5">
        <f t="shared" si="7"/>
        <v>17.232633678416587</v>
      </c>
      <c r="M20" s="5">
        <f t="shared" si="8"/>
        <v>31.331762946534649</v>
      </c>
      <c r="N20" s="16">
        <f t="shared" si="9"/>
        <v>0.76023963798684846</v>
      </c>
      <c r="O20" s="17">
        <f t="shared" si="10"/>
        <v>0.27893507983725974</v>
      </c>
    </row>
    <row r="21" spans="1:15" x14ac:dyDescent="0.25">
      <c r="A21" s="9">
        <v>118.861</v>
      </c>
      <c r="B21" s="6">
        <f t="shared" si="0"/>
        <v>1750</v>
      </c>
      <c r="C21" s="5">
        <v>0.10305</v>
      </c>
      <c r="D21" s="19">
        <v>1.31053</v>
      </c>
      <c r="E21" s="22"/>
      <c r="F21" s="21">
        <f t="shared" si="1"/>
        <v>96.963951135999991</v>
      </c>
      <c r="G21" s="5">
        <f t="shared" si="2"/>
        <v>17769.572132194007</v>
      </c>
      <c r="H21" s="8">
        <f t="shared" si="3"/>
        <v>5.7992392407299022E-6</v>
      </c>
      <c r="I21" s="5">
        <f t="shared" si="4"/>
        <v>96.963951136000006</v>
      </c>
      <c r="J21" s="7">
        <f t="shared" si="5"/>
        <v>17769.572132194007</v>
      </c>
      <c r="K21" s="5">
        <f t="shared" si="6"/>
        <v>96.963951136000006</v>
      </c>
      <c r="L21" s="5">
        <f t="shared" si="7"/>
        <v>17.770124043145877</v>
      </c>
      <c r="M21" s="5">
        <f t="shared" si="8"/>
        <v>32.309008851485146</v>
      </c>
      <c r="N21" s="16">
        <f t="shared" si="9"/>
        <v>0.76155309137974314</v>
      </c>
      <c r="O21" s="17">
        <f t="shared" si="10"/>
        <v>0.27845399948822486</v>
      </c>
    </row>
    <row r="22" spans="1:15" x14ac:dyDescent="0.25">
      <c r="A22" s="9">
        <v>119.584</v>
      </c>
      <c r="B22" s="6">
        <f t="shared" si="0"/>
        <v>1800</v>
      </c>
      <c r="C22" s="5">
        <v>0.10929999999999999</v>
      </c>
      <c r="D22" s="19">
        <v>1.3149</v>
      </c>
      <c r="E22" s="22"/>
      <c r="F22" s="21">
        <f t="shared" si="1"/>
        <v>97.553757183999991</v>
      </c>
      <c r="G22" s="5">
        <f t="shared" si="2"/>
        <v>18388.45001396021</v>
      </c>
      <c r="H22" s="8">
        <f t="shared" si="3"/>
        <v>5.9439485066452709E-6</v>
      </c>
      <c r="I22" s="5">
        <f t="shared" si="4"/>
        <v>97.553757183999991</v>
      </c>
      <c r="J22" s="7">
        <f t="shared" si="5"/>
        <v>18388.45001396021</v>
      </c>
      <c r="K22" s="5">
        <f t="shared" si="6"/>
        <v>97.553757183999991</v>
      </c>
      <c r="L22" s="5">
        <f t="shared" si="7"/>
        <v>18.389021146842598</v>
      </c>
      <c r="M22" s="5">
        <f t="shared" si="8"/>
        <v>33.434265599999996</v>
      </c>
      <c r="N22" s="16">
        <f t="shared" si="9"/>
        <v>0.76618541724834222</v>
      </c>
      <c r="O22" s="17">
        <f t="shared" si="10"/>
        <v>0.27677047793325105</v>
      </c>
    </row>
    <row r="23" spans="1:15" x14ac:dyDescent="0.25">
      <c r="A23" s="9">
        <v>119.934</v>
      </c>
      <c r="B23" s="6">
        <f t="shared" si="0"/>
        <v>1850</v>
      </c>
      <c r="C23" s="5">
        <v>0.11415</v>
      </c>
      <c r="D23" s="19">
        <v>1.3184899999999999</v>
      </c>
      <c r="E23" s="22"/>
      <c r="F23" s="21">
        <f t="shared" si="1"/>
        <v>97.839278783999987</v>
      </c>
      <c r="G23" s="5">
        <f t="shared" si="2"/>
        <v>18954.554833387512</v>
      </c>
      <c r="H23" s="8">
        <f t="shared" si="3"/>
        <v>6.0222991783975017E-6</v>
      </c>
      <c r="I23" s="5">
        <f t="shared" si="4"/>
        <v>97.839278783999987</v>
      </c>
      <c r="J23" s="7">
        <f t="shared" si="5"/>
        <v>18954.554833387512</v>
      </c>
      <c r="K23" s="5">
        <f t="shared" si="6"/>
        <v>97.839278783999987</v>
      </c>
      <c r="L23" s="5">
        <f t="shared" si="7"/>
        <v>18.955143549104616</v>
      </c>
      <c r="M23" s="5">
        <f t="shared" si="8"/>
        <v>34.463569259405936</v>
      </c>
      <c r="N23" s="16">
        <f t="shared" si="9"/>
        <v>0.76842789865084515</v>
      </c>
      <c r="O23" s="17">
        <f t="shared" si="10"/>
        <v>0.27596278647564404</v>
      </c>
    </row>
    <row r="24" spans="1:15" x14ac:dyDescent="0.25">
      <c r="A24" s="9">
        <v>120.176</v>
      </c>
      <c r="B24" s="6">
        <f t="shared" si="0"/>
        <v>1900</v>
      </c>
      <c r="C24" s="5">
        <v>0.11745</v>
      </c>
      <c r="D24" s="19">
        <v>1.3189200000000001</v>
      </c>
      <c r="E24" s="22"/>
      <c r="F24" s="21">
        <f t="shared" si="1"/>
        <v>98.036696575999997</v>
      </c>
      <c r="G24" s="5">
        <f t="shared" si="2"/>
        <v>19506.119830540305</v>
      </c>
      <c r="H24" s="8">
        <f t="shared" si="3"/>
        <v>6.0211872489428217E-6</v>
      </c>
      <c r="I24" s="5">
        <f t="shared" si="4"/>
        <v>98.036696575999997</v>
      </c>
      <c r="J24" s="7">
        <f t="shared" si="5"/>
        <v>19506.119830540301</v>
      </c>
      <c r="K24" s="5">
        <f t="shared" si="6"/>
        <v>98.036696575999969</v>
      </c>
      <c r="L24" s="5">
        <f t="shared" si="7"/>
        <v>19.506725677495027</v>
      </c>
      <c r="M24" s="5">
        <f t="shared" si="8"/>
        <v>35.466436308910893</v>
      </c>
      <c r="N24" s="16">
        <f t="shared" si="9"/>
        <v>0.76997841436343306</v>
      </c>
      <c r="O24" s="17">
        <f t="shared" si="10"/>
        <v>0.27540707656412172</v>
      </c>
    </row>
    <row r="25" spans="1:15" x14ac:dyDescent="0.25">
      <c r="A25" s="9">
        <v>120.94799999999999</v>
      </c>
      <c r="B25" s="6">
        <f t="shared" si="0"/>
        <v>1950</v>
      </c>
      <c r="C25" s="5">
        <v>0.12055</v>
      </c>
      <c r="D25" s="19">
        <v>1.31484</v>
      </c>
      <c r="E25" s="22"/>
      <c r="F25" s="21">
        <f t="shared" si="1"/>
        <v>98.666475647999988</v>
      </c>
      <c r="G25" s="5">
        <f t="shared" si="2"/>
        <v>20148.041878337946</v>
      </c>
      <c r="H25" s="8">
        <f t="shared" si="3"/>
        <v>5.983211705034654E-6</v>
      </c>
      <c r="I25" s="5">
        <f t="shared" si="4"/>
        <v>98.666475647999988</v>
      </c>
      <c r="J25" s="7">
        <f t="shared" si="5"/>
        <v>20148.041878337943</v>
      </c>
      <c r="K25" s="5">
        <f t="shared" si="6"/>
        <v>98.66647564799996</v>
      </c>
      <c r="L25" s="5">
        <f t="shared" si="7"/>
        <v>20.148667662959472</v>
      </c>
      <c r="M25" s="5">
        <f t="shared" si="8"/>
        <v>36.633592443564353</v>
      </c>
      <c r="N25" s="16">
        <f t="shared" si="9"/>
        <v>0.7749246876283824</v>
      </c>
      <c r="O25" s="17">
        <f t="shared" si="10"/>
        <v>0.27364917843345815</v>
      </c>
    </row>
    <row r="26" spans="1:15" x14ac:dyDescent="0.25">
      <c r="A26" s="9">
        <v>122.157</v>
      </c>
      <c r="B26" s="6">
        <f t="shared" si="0"/>
        <v>2000</v>
      </c>
      <c r="C26" s="5">
        <v>0.12554999999999999</v>
      </c>
      <c r="D26" s="19">
        <v>1.31653</v>
      </c>
      <c r="E26" s="22"/>
      <c r="F26" s="21">
        <f t="shared" si="1"/>
        <v>99.652748831999986</v>
      </c>
      <c r="G26" s="5">
        <f t="shared" si="2"/>
        <v>20871.222909376</v>
      </c>
      <c r="H26" s="8">
        <f t="shared" si="3"/>
        <v>6.0154596855749664E-6</v>
      </c>
      <c r="I26" s="5">
        <f t="shared" si="4"/>
        <v>99.652748831999986</v>
      </c>
      <c r="J26" s="7">
        <f t="shared" si="5"/>
        <v>20871.222909376</v>
      </c>
      <c r="K26" s="5">
        <f t="shared" si="6"/>
        <v>99.652748831999986</v>
      </c>
      <c r="L26" s="5">
        <f t="shared" si="7"/>
        <v>20.871871155513663</v>
      </c>
      <c r="M26" s="5">
        <f t="shared" si="8"/>
        <v>37.94849536633663</v>
      </c>
      <c r="N26" s="16">
        <f t="shared" si="9"/>
        <v>0.78267085910159995</v>
      </c>
      <c r="O26" s="17">
        <f t="shared" si="10"/>
        <v>0.27094084524971873</v>
      </c>
    </row>
    <row r="27" spans="1:15" x14ac:dyDescent="0.25">
      <c r="A27" s="9">
        <v>122.845</v>
      </c>
      <c r="B27" s="6">
        <f t="shared" si="0"/>
        <v>2050</v>
      </c>
      <c r="C27" s="5">
        <v>0.12784999999999999</v>
      </c>
      <c r="D27" s="19">
        <v>1.32098</v>
      </c>
      <c r="E27" s="22"/>
      <c r="F27" s="21">
        <f t="shared" si="1"/>
        <v>100.21400272</v>
      </c>
      <c r="G27" s="5">
        <f t="shared" si="2"/>
        <v>21513.490940018601</v>
      </c>
      <c r="H27" s="8">
        <f t="shared" si="3"/>
        <v>5.9427826174959895E-6</v>
      </c>
      <c r="I27" s="5">
        <f t="shared" si="4"/>
        <v>100.21400272</v>
      </c>
      <c r="J27" s="7">
        <f t="shared" si="5"/>
        <v>21513.490940018601</v>
      </c>
      <c r="K27" s="5">
        <f t="shared" si="6"/>
        <v>100.21400272</v>
      </c>
      <c r="L27" s="5">
        <f t="shared" si="7"/>
        <v>21.514159134569063</v>
      </c>
      <c r="M27" s="5">
        <f t="shared" si="8"/>
        <v>39.116280574257424</v>
      </c>
      <c r="N27" s="16">
        <f t="shared" si="9"/>
        <v>0.78707893682994878</v>
      </c>
      <c r="O27" s="17">
        <f t="shared" si="10"/>
        <v>0.26942342653888957</v>
      </c>
    </row>
    <row r="28" spans="1:15" x14ac:dyDescent="0.25">
      <c r="A28" s="9">
        <v>123.79600000000001</v>
      </c>
      <c r="B28" s="6">
        <f t="shared" si="0"/>
        <v>2100</v>
      </c>
      <c r="C28" s="5">
        <v>0.13089999999999999</v>
      </c>
      <c r="D28" s="19">
        <v>1.32287</v>
      </c>
      <c r="E28" s="22"/>
      <c r="F28" s="21">
        <f t="shared" si="1"/>
        <v>100.989805696</v>
      </c>
      <c r="G28" s="5">
        <f t="shared" si="2"/>
        <v>22208.818216340998</v>
      </c>
      <c r="H28" s="8">
        <f t="shared" si="3"/>
        <v>5.8940551777620132E-6</v>
      </c>
      <c r="I28" s="5">
        <f t="shared" si="4"/>
        <v>100.989805696</v>
      </c>
      <c r="J28" s="7">
        <f t="shared" si="5"/>
        <v>22208.818216340995</v>
      </c>
      <c r="K28" s="5">
        <f t="shared" si="6"/>
        <v>100.989805696</v>
      </c>
      <c r="L28" s="5">
        <f t="shared" si="7"/>
        <v>22.209508007288722</v>
      </c>
      <c r="M28" s="5">
        <f t="shared" si="8"/>
        <v>40.380539215841587</v>
      </c>
      <c r="N28" s="16">
        <f t="shared" si="9"/>
        <v>0.79317207915503563</v>
      </c>
      <c r="O28" s="17">
        <f t="shared" si="10"/>
        <v>0.26735371767399502</v>
      </c>
    </row>
    <row r="29" spans="1:15" x14ac:dyDescent="0.25">
      <c r="A29" s="9">
        <v>124.794</v>
      </c>
      <c r="B29" s="6">
        <f t="shared" si="0"/>
        <v>2150</v>
      </c>
      <c r="C29" s="5">
        <v>0.13435</v>
      </c>
      <c r="D29" s="19">
        <v>1.3216399999999999</v>
      </c>
      <c r="E29" s="22"/>
      <c r="F29" s="21">
        <f t="shared" si="1"/>
        <v>101.80395014399998</v>
      </c>
      <c r="G29" s="5">
        <f t="shared" si="2"/>
        <v>22920.902167981523</v>
      </c>
      <c r="H29" s="8">
        <f t="shared" si="3"/>
        <v>5.8614621281214268E-6</v>
      </c>
      <c r="I29" s="5">
        <f t="shared" si="4"/>
        <v>101.80395014399998</v>
      </c>
      <c r="J29" s="7">
        <f t="shared" si="5"/>
        <v>22920.90216798152</v>
      </c>
      <c r="K29" s="5">
        <f t="shared" si="6"/>
        <v>101.80395014399998</v>
      </c>
      <c r="L29" s="5">
        <f t="shared" si="7"/>
        <v>22.921614075777565</v>
      </c>
      <c r="M29" s="5">
        <f t="shared" si="8"/>
        <v>41.675265196039597</v>
      </c>
      <c r="N29" s="16">
        <f t="shared" si="9"/>
        <v>0.79956635469702975</v>
      </c>
      <c r="O29" s="17">
        <f t="shared" si="10"/>
        <v>0.26521564204344678</v>
      </c>
    </row>
    <row r="30" spans="1:15" x14ac:dyDescent="0.25">
      <c r="A30" s="9">
        <v>125.137</v>
      </c>
      <c r="B30" s="6">
        <f t="shared" si="0"/>
        <v>2200</v>
      </c>
      <c r="C30" s="5">
        <v>0.13769999999999999</v>
      </c>
      <c r="D30" s="19">
        <v>1.3165199999999999</v>
      </c>
      <c r="E30" s="22"/>
      <c r="F30" s="21">
        <f t="shared" si="1"/>
        <v>102.08376131199999</v>
      </c>
      <c r="G30" s="5">
        <f t="shared" si="2"/>
        <v>23518.410269830161</v>
      </c>
      <c r="H30" s="8">
        <f t="shared" si="3"/>
        <v>5.8549875786733771E-6</v>
      </c>
      <c r="I30" s="5">
        <f t="shared" si="4"/>
        <v>102.08376131199999</v>
      </c>
      <c r="J30" s="7">
        <f t="shared" si="5"/>
        <v>23518.410269830161</v>
      </c>
      <c r="K30" s="5">
        <f t="shared" si="6"/>
        <v>102.08376131199999</v>
      </c>
      <c r="L30" s="5">
        <f t="shared" si="7"/>
        <v>23.519140735825736</v>
      </c>
      <c r="M30" s="5">
        <f t="shared" si="8"/>
        <v>42.761666962376232</v>
      </c>
      <c r="N30" s="16">
        <f t="shared" si="9"/>
        <v>0.80176398647148273</v>
      </c>
      <c r="O30" s="17">
        <f t="shared" si="10"/>
        <v>0.26448868706433665</v>
      </c>
    </row>
    <row r="31" spans="1:15" x14ac:dyDescent="0.25">
      <c r="A31" s="9">
        <v>126.02800000000001</v>
      </c>
      <c r="B31" s="6">
        <f t="shared" si="0"/>
        <v>2250</v>
      </c>
      <c r="C31" s="5">
        <v>0.14105000000000001</v>
      </c>
      <c r="D31" s="19">
        <v>1.3046500000000001</v>
      </c>
      <c r="E31" s="22"/>
      <c r="F31" s="21">
        <f t="shared" si="1"/>
        <v>102.810617728</v>
      </c>
      <c r="G31" s="5">
        <f t="shared" si="2"/>
        <v>24224.181102398499</v>
      </c>
      <c r="H31" s="8">
        <f t="shared" si="3"/>
        <v>5.8226942493438623E-6</v>
      </c>
      <c r="I31" s="5">
        <f t="shared" si="4"/>
        <v>102.81061772799998</v>
      </c>
      <c r="J31" s="7">
        <f t="shared" si="5"/>
        <v>24224.181102398499</v>
      </c>
      <c r="K31" s="5">
        <f t="shared" si="6"/>
        <v>102.81061772799998</v>
      </c>
      <c r="L31" s="5">
        <f t="shared" si="7"/>
        <v>24.22493348916117</v>
      </c>
      <c r="M31" s="5">
        <f t="shared" si="8"/>
        <v>44.044914297029706</v>
      </c>
      <c r="N31" s="16">
        <f t="shared" si="9"/>
        <v>0.80747270341328337</v>
      </c>
      <c r="O31" s="17">
        <f t="shared" si="10"/>
        <v>0.2626187897385493</v>
      </c>
    </row>
    <row r="32" spans="1:15" x14ac:dyDescent="0.25">
      <c r="A32" s="9">
        <v>126.66</v>
      </c>
      <c r="B32" s="6">
        <f t="shared" si="0"/>
        <v>2300</v>
      </c>
      <c r="C32" s="5">
        <v>0.14495</v>
      </c>
      <c r="D32" s="19">
        <v>1.2964599999999999</v>
      </c>
      <c r="E32" s="22"/>
      <c r="F32" s="21">
        <f t="shared" si="1"/>
        <v>103.32618815999999</v>
      </c>
      <c r="G32" s="5">
        <f t="shared" si="2"/>
        <v>24886.674179595098</v>
      </c>
      <c r="H32" s="8">
        <f t="shared" si="3"/>
        <v>5.8244022063360462E-6</v>
      </c>
      <c r="I32" s="5">
        <f t="shared" si="4"/>
        <v>103.32618815999999</v>
      </c>
      <c r="J32" s="7">
        <f t="shared" si="5"/>
        <v>24886.674179595098</v>
      </c>
      <c r="K32" s="5">
        <f t="shared" si="6"/>
        <v>103.32618815999999</v>
      </c>
      <c r="L32" s="5">
        <f t="shared" si="7"/>
        <v>24.8874471429469</v>
      </c>
      <c r="M32" s="5">
        <f t="shared" si="8"/>
        <v>45.249473108910884</v>
      </c>
      <c r="N32" s="16">
        <f t="shared" si="9"/>
        <v>0.81152198411723153</v>
      </c>
      <c r="O32" s="17">
        <f t="shared" si="10"/>
        <v>0.26130839122982708</v>
      </c>
    </row>
    <row r="33" spans="1:15" x14ac:dyDescent="0.25">
      <c r="A33" s="9">
        <v>126.822</v>
      </c>
      <c r="B33" s="6">
        <f t="shared" si="0"/>
        <v>2350</v>
      </c>
      <c r="C33" s="5">
        <v>0.14985000000000001</v>
      </c>
      <c r="D33" s="19">
        <v>1.2822899999999999</v>
      </c>
      <c r="E33" s="22"/>
      <c r="F33" s="21">
        <f t="shared" si="1"/>
        <v>103.458343872</v>
      </c>
      <c r="G33" s="5">
        <f t="shared" si="2"/>
        <v>25460.211223099275</v>
      </c>
      <c r="H33" s="8">
        <f t="shared" si="3"/>
        <v>5.8856542346375219E-6</v>
      </c>
      <c r="I33" s="5">
        <f t="shared" si="4"/>
        <v>103.45834387200001</v>
      </c>
      <c r="J33" s="7">
        <f t="shared" si="5"/>
        <v>25460.211223099275</v>
      </c>
      <c r="K33" s="5">
        <f t="shared" si="6"/>
        <v>103.45834387200001</v>
      </c>
      <c r="L33" s="5">
        <f t="shared" si="7"/>
        <v>25.461002000125667</v>
      </c>
      <c r="M33" s="5">
        <f t="shared" si="8"/>
        <v>46.292290194059404</v>
      </c>
      <c r="N33" s="16">
        <f t="shared" si="9"/>
        <v>0.81255993265210447</v>
      </c>
      <c r="O33" s="17">
        <f t="shared" si="10"/>
        <v>0.2609746008828901</v>
      </c>
    </row>
    <row r="34" spans="1:15" x14ac:dyDescent="0.25">
      <c r="A34" s="9">
        <v>126.69</v>
      </c>
      <c r="B34" s="6">
        <f t="shared" si="0"/>
        <v>2400</v>
      </c>
      <c r="C34" s="5">
        <v>0.1537</v>
      </c>
      <c r="D34" s="19">
        <v>1.2730399999999999</v>
      </c>
      <c r="E34" s="22"/>
      <c r="F34" s="21">
        <f t="shared" si="1"/>
        <v>103.35066144</v>
      </c>
      <c r="G34" s="5">
        <f t="shared" si="2"/>
        <v>25974.854297883991</v>
      </c>
      <c r="H34" s="8">
        <f t="shared" si="3"/>
        <v>5.9172612957648419E-6</v>
      </c>
      <c r="I34" s="5">
        <f t="shared" si="4"/>
        <v>103.35066144</v>
      </c>
      <c r="J34" s="7">
        <f t="shared" si="5"/>
        <v>25974.854297883991</v>
      </c>
      <c r="K34" s="5">
        <f t="shared" si="6"/>
        <v>103.35066144</v>
      </c>
      <c r="L34" s="5">
        <f t="shared" si="7"/>
        <v>25.975661059377945</v>
      </c>
      <c r="M34" s="5">
        <f t="shared" si="8"/>
        <v>47.22802502970297</v>
      </c>
      <c r="N34" s="16">
        <f t="shared" si="9"/>
        <v>0.81171419680887469</v>
      </c>
      <c r="O34" s="17">
        <f t="shared" si="10"/>
        <v>0.26124651379879937</v>
      </c>
    </row>
    <row r="35" spans="1:15" x14ac:dyDescent="0.25">
      <c r="A35" s="9">
        <v>126.55200000000001</v>
      </c>
      <c r="B35" s="6">
        <f t="shared" si="0"/>
        <v>2450</v>
      </c>
      <c r="C35" s="5">
        <v>0.15565000000000001</v>
      </c>
      <c r="D35" s="19">
        <v>1.2698400000000001</v>
      </c>
      <c r="E35" s="22"/>
      <c r="F35" s="21">
        <f t="shared" si="1"/>
        <v>103.238084352</v>
      </c>
      <c r="G35" s="5">
        <f t="shared" si="2"/>
        <v>26487.113935292338</v>
      </c>
      <c r="H35" s="8">
        <f t="shared" si="3"/>
        <v>5.8764424232949975E-6</v>
      </c>
      <c r="I35" s="5">
        <f t="shared" si="4"/>
        <v>103.238084352</v>
      </c>
      <c r="J35" s="7">
        <f t="shared" si="5"/>
        <v>26487.113935292335</v>
      </c>
      <c r="K35" s="5">
        <f t="shared" si="6"/>
        <v>103.23808435199999</v>
      </c>
      <c r="L35" s="5">
        <f t="shared" si="7"/>
        <v>26.487936607225887</v>
      </c>
      <c r="M35" s="5">
        <f t="shared" si="8"/>
        <v>48.159426249504946</v>
      </c>
      <c r="N35" s="16">
        <f t="shared" si="9"/>
        <v>0.8108300184273165</v>
      </c>
      <c r="O35" s="17">
        <f t="shared" si="10"/>
        <v>0.26153139289122168</v>
      </c>
    </row>
    <row r="36" spans="1:15" x14ac:dyDescent="0.25">
      <c r="A36" s="9">
        <v>126.438</v>
      </c>
      <c r="B36" s="6">
        <f t="shared" si="0"/>
        <v>2500</v>
      </c>
      <c r="C36" s="5">
        <v>0.15959999999999999</v>
      </c>
      <c r="D36" s="19">
        <v>1.2744599999999999</v>
      </c>
      <c r="E36" s="22"/>
      <c r="F36" s="21">
        <f t="shared" si="1"/>
        <v>103.145085888</v>
      </c>
      <c r="G36" s="5">
        <f t="shared" si="2"/>
        <v>27003.320339969083</v>
      </c>
      <c r="H36" s="8">
        <f t="shared" si="3"/>
        <v>5.9103842783277045E-6</v>
      </c>
      <c r="I36" s="5">
        <f t="shared" si="4"/>
        <v>103.14508588799998</v>
      </c>
      <c r="J36" s="7">
        <f t="shared" si="5"/>
        <v>27003.320339969083</v>
      </c>
      <c r="K36" s="5">
        <f t="shared" si="6"/>
        <v>103.14508588799998</v>
      </c>
      <c r="L36" s="5">
        <f t="shared" si="7"/>
        <v>27.004159044926169</v>
      </c>
      <c r="M36" s="5">
        <f t="shared" si="8"/>
        <v>49.098003564356432</v>
      </c>
      <c r="N36" s="16">
        <f t="shared" si="9"/>
        <v>0.81009961019907251</v>
      </c>
      <c r="O36" s="17">
        <f t="shared" si="10"/>
        <v>0.26176719683299238</v>
      </c>
    </row>
    <row r="37" spans="1:15" x14ac:dyDescent="0.25">
      <c r="A37" s="9">
        <v>126.239</v>
      </c>
      <c r="B37" s="6">
        <f t="shared" si="0"/>
        <v>2550</v>
      </c>
      <c r="C37" s="5">
        <v>0.16259999999999999</v>
      </c>
      <c r="D37" s="19">
        <v>1.2787599999999999</v>
      </c>
      <c r="E37" s="22"/>
      <c r="F37" s="21">
        <f t="shared" si="1"/>
        <v>102.982746464</v>
      </c>
      <c r="G37" s="5">
        <f t="shared" si="2"/>
        <v>27500.036377713222</v>
      </c>
      <c r="H37" s="8">
        <f t="shared" si="3"/>
        <v>5.9127194512286342E-6</v>
      </c>
      <c r="I37" s="5">
        <f t="shared" si="4"/>
        <v>102.98274646399999</v>
      </c>
      <c r="J37" s="7">
        <f t="shared" si="5"/>
        <v>27500.036377713226</v>
      </c>
      <c r="K37" s="5">
        <f t="shared" si="6"/>
        <v>102.982746464</v>
      </c>
      <c r="L37" s="5">
        <f t="shared" si="7"/>
        <v>27.500890510336159</v>
      </c>
      <c r="M37" s="5">
        <f t="shared" si="8"/>
        <v>50.001143085148513</v>
      </c>
      <c r="N37" s="16">
        <f t="shared" si="9"/>
        <v>0.80882459934450668</v>
      </c>
      <c r="O37" s="17">
        <f t="shared" si="10"/>
        <v>0.26217984009038325</v>
      </c>
    </row>
    <row r="38" spans="1:15" x14ac:dyDescent="0.25">
      <c r="A38" s="9">
        <v>126.161</v>
      </c>
      <c r="B38" s="6">
        <f t="shared" si="0"/>
        <v>2600</v>
      </c>
      <c r="C38" s="5">
        <v>0.16805</v>
      </c>
      <c r="D38" s="19">
        <v>1.27634</v>
      </c>
      <c r="E38" s="22"/>
      <c r="F38" s="21">
        <f t="shared" si="1"/>
        <v>102.919115936</v>
      </c>
      <c r="G38" s="5">
        <f t="shared" si="2"/>
        <v>28021.928006669459</v>
      </c>
      <c r="H38" s="8">
        <f t="shared" si="3"/>
        <v>5.9970891353372494E-6</v>
      </c>
      <c r="I38" s="5">
        <f t="shared" si="4"/>
        <v>102.919115936</v>
      </c>
      <c r="J38" s="7">
        <f t="shared" si="5"/>
        <v>28021.928006669459</v>
      </c>
      <c r="K38" s="5">
        <f t="shared" si="6"/>
        <v>102.919115936</v>
      </c>
      <c r="L38" s="5">
        <f t="shared" si="7"/>
        <v>28.022798348895172</v>
      </c>
      <c r="M38" s="5">
        <f t="shared" si="8"/>
        <v>50.950057394059399</v>
      </c>
      <c r="N38" s="16">
        <f t="shared" si="9"/>
        <v>0.80832484634623458</v>
      </c>
      <c r="O38" s="17">
        <f t="shared" si="10"/>
        <v>0.26234193477516737</v>
      </c>
    </row>
    <row r="39" spans="1:15" x14ac:dyDescent="0.25">
      <c r="A39" s="9">
        <v>125.84699999999999</v>
      </c>
      <c r="B39" s="6">
        <f t="shared" ref="B39:B70" si="11">B38+50</f>
        <v>2650</v>
      </c>
      <c r="C39" s="5">
        <v>0.17144999999999999</v>
      </c>
      <c r="D39" s="19">
        <v>1.28027</v>
      </c>
      <c r="E39" s="22"/>
      <c r="F39" s="21">
        <f t="shared" si="1"/>
        <v>102.66296227199999</v>
      </c>
      <c r="G39" s="5">
        <f t="shared" si="2"/>
        <v>28489.726712804175</v>
      </c>
      <c r="H39" s="8">
        <f t="shared" si="3"/>
        <v>6.0179587445092973E-6</v>
      </c>
      <c r="I39" s="5">
        <f t="shared" si="4"/>
        <v>102.66296227199997</v>
      </c>
      <c r="J39" s="7">
        <f t="shared" si="5"/>
        <v>28489.726712804179</v>
      </c>
      <c r="K39" s="5">
        <f t="shared" si="6"/>
        <v>102.66296227199999</v>
      </c>
      <c r="L39" s="5">
        <f t="shared" si="7"/>
        <v>28.490611584542879</v>
      </c>
      <c r="M39" s="5">
        <f t="shared" si="8"/>
        <v>51.800618815841574</v>
      </c>
      <c r="N39" s="16">
        <f t="shared" si="9"/>
        <v>0.80631302017370321</v>
      </c>
      <c r="O39" s="17">
        <f t="shared" si="10"/>
        <v>0.26299650236533167</v>
      </c>
    </row>
    <row r="40" spans="1:15" x14ac:dyDescent="0.25">
      <c r="A40" s="9">
        <v>124.911</v>
      </c>
      <c r="B40" s="6">
        <f t="shared" si="11"/>
        <v>2700</v>
      </c>
      <c r="C40" s="5">
        <v>0.17465</v>
      </c>
      <c r="D40" s="19">
        <v>1.2837099999999999</v>
      </c>
      <c r="E40" s="22"/>
      <c r="F40" s="21">
        <f t="shared" si="1"/>
        <v>101.89939593599999</v>
      </c>
      <c r="G40" s="5">
        <f t="shared" si="2"/>
        <v>28811.375430999768</v>
      </c>
      <c r="H40" s="8">
        <f t="shared" si="3"/>
        <v>6.0618418033623034E-6</v>
      </c>
      <c r="I40" s="5">
        <f t="shared" si="4"/>
        <v>101.89939593599998</v>
      </c>
      <c r="J40" s="7">
        <f t="shared" si="5"/>
        <v>28811.375430999768</v>
      </c>
      <c r="K40" s="5">
        <f t="shared" si="6"/>
        <v>101.89939593599998</v>
      </c>
      <c r="L40" s="5">
        <f t="shared" si="7"/>
        <v>28.812270292931196</v>
      </c>
      <c r="M40" s="5">
        <f t="shared" si="8"/>
        <v>52.385447263366331</v>
      </c>
      <c r="N40" s="16">
        <f t="shared" si="9"/>
        <v>0.80031598419443795</v>
      </c>
      <c r="O40" s="17">
        <f t="shared" si="10"/>
        <v>0.26496722332836892</v>
      </c>
    </row>
    <row r="41" spans="1:15" x14ac:dyDescent="0.25">
      <c r="A41" s="9">
        <v>123.92700000000001</v>
      </c>
      <c r="B41" s="6">
        <f t="shared" si="11"/>
        <v>2750</v>
      </c>
      <c r="C41" s="5">
        <v>0.1784</v>
      </c>
      <c r="D41" s="19">
        <v>1.2811999999999999</v>
      </c>
      <c r="E41" s="22"/>
      <c r="F41" s="21">
        <f t="shared" si="1"/>
        <v>101.096672352</v>
      </c>
      <c r="G41" s="5">
        <f t="shared" si="2"/>
        <v>29113.751623313274</v>
      </c>
      <c r="H41" s="8">
        <f t="shared" si="3"/>
        <v>6.127688465169962E-6</v>
      </c>
      <c r="I41" s="5">
        <f t="shared" si="4"/>
        <v>101.096672352</v>
      </c>
      <c r="J41" s="7">
        <f t="shared" si="5"/>
        <v>29113.751623313277</v>
      </c>
      <c r="K41" s="5">
        <f t="shared" si="6"/>
        <v>101.09667235200001</v>
      </c>
      <c r="L41" s="5">
        <f t="shared" si="7"/>
        <v>29.114655876845742</v>
      </c>
      <c r="M41" s="5">
        <f t="shared" si="8"/>
        <v>52.935233999999994</v>
      </c>
      <c r="N41" s="16">
        <f t="shared" si="9"/>
        <v>0.79401140790854385</v>
      </c>
      <c r="O41" s="17">
        <f t="shared" si="10"/>
        <v>0.26707110503094478</v>
      </c>
    </row>
    <row r="42" spans="1:15" x14ac:dyDescent="0.25">
      <c r="A42" s="9">
        <v>123.68899999999999</v>
      </c>
      <c r="B42" s="6">
        <f t="shared" si="11"/>
        <v>2800</v>
      </c>
      <c r="C42" s="5">
        <v>0.18004999999999999</v>
      </c>
      <c r="D42" s="19">
        <v>1.2744800000000001</v>
      </c>
      <c r="E42" s="22"/>
      <c r="F42" s="21">
        <f t="shared" si="1"/>
        <v>100.90251766399999</v>
      </c>
      <c r="G42" s="5">
        <f t="shared" si="2"/>
        <v>29586.163434047423</v>
      </c>
      <c r="H42" s="8">
        <f t="shared" si="3"/>
        <v>6.085615000449855E-6</v>
      </c>
      <c r="I42" s="5">
        <f t="shared" si="4"/>
        <v>100.90251766399999</v>
      </c>
      <c r="J42" s="7">
        <f t="shared" si="5"/>
        <v>29586.163434047423</v>
      </c>
      <c r="K42" s="5">
        <f t="shared" si="6"/>
        <v>100.90251766399999</v>
      </c>
      <c r="L42" s="5">
        <f t="shared" si="7"/>
        <v>29.587082360372808</v>
      </c>
      <c r="M42" s="5">
        <f t="shared" si="8"/>
        <v>53.794183065346523</v>
      </c>
      <c r="N42" s="16">
        <f t="shared" si="9"/>
        <v>0.7924865205548417</v>
      </c>
      <c r="O42" s="17">
        <f t="shared" si="10"/>
        <v>0.26758499812570152</v>
      </c>
    </row>
    <row r="43" spans="1:15" x14ac:dyDescent="0.25">
      <c r="A43" s="9">
        <v>123.389</v>
      </c>
      <c r="B43" s="6">
        <f t="shared" si="11"/>
        <v>2850</v>
      </c>
      <c r="C43" s="5">
        <v>0.18310000000000001</v>
      </c>
      <c r="D43" s="19">
        <v>1.2603599999999999</v>
      </c>
      <c r="E43" s="22"/>
      <c r="F43" s="21">
        <f t="shared" si="1"/>
        <v>100.65778486399999</v>
      </c>
      <c r="G43" s="5">
        <f t="shared" si="2"/>
        <v>30041.446958259603</v>
      </c>
      <c r="H43" s="8">
        <f t="shared" si="3"/>
        <v>6.0949128134341896E-6</v>
      </c>
      <c r="I43" s="5">
        <f t="shared" si="4"/>
        <v>100.65778486399999</v>
      </c>
      <c r="J43" s="7">
        <f t="shared" si="5"/>
        <v>30041.446958259603</v>
      </c>
      <c r="K43" s="5">
        <f t="shared" si="6"/>
        <v>100.65778486399999</v>
      </c>
      <c r="L43" s="5">
        <f t="shared" si="7"/>
        <v>30.042380025384855</v>
      </c>
      <c r="M43" s="5">
        <f t="shared" si="8"/>
        <v>54.621989120792072</v>
      </c>
      <c r="N43" s="16">
        <f t="shared" si="9"/>
        <v>0.79056439363841069</v>
      </c>
      <c r="O43" s="17">
        <f t="shared" si="10"/>
        <v>0.2682355869094481</v>
      </c>
    </row>
    <row r="44" spans="1:15" x14ac:dyDescent="0.25">
      <c r="A44" s="9">
        <v>122.51900000000001</v>
      </c>
      <c r="B44" s="6">
        <f t="shared" si="11"/>
        <v>2900</v>
      </c>
      <c r="C44" s="5">
        <v>0.18790000000000001</v>
      </c>
      <c r="D44" s="19">
        <v>1.2531000000000001</v>
      </c>
      <c r="E44" s="22"/>
      <c r="F44" s="21">
        <f t="shared" si="1"/>
        <v>99.948059743999991</v>
      </c>
      <c r="G44" s="5">
        <f t="shared" si="2"/>
        <v>30352.955389122726</v>
      </c>
      <c r="H44" s="8">
        <f t="shared" si="3"/>
        <v>6.1905009772898681E-6</v>
      </c>
      <c r="I44" s="5">
        <f t="shared" si="4"/>
        <v>99.948059743999977</v>
      </c>
      <c r="J44" s="7">
        <f t="shared" si="5"/>
        <v>30352.95538912273</v>
      </c>
      <c r="K44" s="5">
        <f t="shared" si="6"/>
        <v>99.948059743999991</v>
      </c>
      <c r="L44" s="5">
        <f t="shared" si="7"/>
        <v>30.353898131490201</v>
      </c>
      <c r="M44" s="5">
        <f t="shared" si="8"/>
        <v>55.188380285148504</v>
      </c>
      <c r="N44" s="16">
        <f t="shared" si="9"/>
        <v>0.78499022558076026</v>
      </c>
      <c r="O44" s="17">
        <f t="shared" si="10"/>
        <v>0.27014031156938834</v>
      </c>
    </row>
    <row r="45" spans="1:15" x14ac:dyDescent="0.25">
      <c r="A45" s="9">
        <v>121.837</v>
      </c>
      <c r="B45" s="6">
        <f t="shared" si="11"/>
        <v>2950</v>
      </c>
      <c r="C45" s="5">
        <v>0.19255</v>
      </c>
      <c r="D45" s="19">
        <v>1.23943</v>
      </c>
      <c r="E45" s="22"/>
      <c r="F45" s="21">
        <f t="shared" si="1"/>
        <v>99.391700512</v>
      </c>
      <c r="G45" s="5">
        <f t="shared" si="2"/>
        <v>30704.409888702448</v>
      </c>
      <c r="H45" s="8">
        <f t="shared" si="3"/>
        <v>6.2710861631262916E-6</v>
      </c>
      <c r="I45" s="5">
        <f t="shared" si="4"/>
        <v>99.391700512</v>
      </c>
      <c r="J45" s="7">
        <f t="shared" si="5"/>
        <v>30704.409888702445</v>
      </c>
      <c r="K45" s="5">
        <f t="shared" si="6"/>
        <v>99.391700512</v>
      </c>
      <c r="L45" s="5">
        <f t="shared" si="7"/>
        <v>30.705363547010158</v>
      </c>
      <c r="M45" s="5">
        <f t="shared" si="8"/>
        <v>55.827402229702969</v>
      </c>
      <c r="N45" s="16">
        <f t="shared" si="9"/>
        <v>0.78062059039074017</v>
      </c>
      <c r="O45" s="17">
        <f t="shared" si="10"/>
        <v>0.27165246052652225</v>
      </c>
    </row>
    <row r="46" spans="1:15" x14ac:dyDescent="0.25">
      <c r="A46" s="9">
        <v>121.709</v>
      </c>
      <c r="B46" s="6">
        <f t="shared" si="11"/>
        <v>3000</v>
      </c>
      <c r="C46" s="5">
        <v>0.19900000000000001</v>
      </c>
      <c r="D46" s="19">
        <v>1.2273499999999999</v>
      </c>
      <c r="E46" s="22"/>
      <c r="F46" s="21">
        <f t="shared" si="1"/>
        <v>99.287281183999994</v>
      </c>
      <c r="G46" s="5">
        <f t="shared" si="2"/>
        <v>31192.01931625585</v>
      </c>
      <c r="H46" s="8">
        <f t="shared" si="3"/>
        <v>6.3798370340290962E-6</v>
      </c>
      <c r="I46" s="5">
        <f t="shared" si="4"/>
        <v>99.287281183999994</v>
      </c>
      <c r="J46" s="7">
        <f t="shared" si="5"/>
        <v>31192.019316255846</v>
      </c>
      <c r="K46" s="5">
        <f t="shared" si="6"/>
        <v>99.28728118399998</v>
      </c>
      <c r="L46" s="5">
        <f t="shared" si="7"/>
        <v>31.192988119384228</v>
      </c>
      <c r="M46" s="5">
        <f t="shared" si="8"/>
        <v>56.713983920792082</v>
      </c>
      <c r="N46" s="16">
        <f t="shared" si="9"/>
        <v>0.77980048290639614</v>
      </c>
      <c r="O46" s="17">
        <f t="shared" si="10"/>
        <v>0.27193815439425095</v>
      </c>
    </row>
    <row r="47" spans="1:15" x14ac:dyDescent="0.25">
      <c r="A47" s="9">
        <v>121.123</v>
      </c>
      <c r="B47" s="6">
        <f t="shared" si="11"/>
        <v>3050</v>
      </c>
      <c r="C47" s="5">
        <v>0.20605000000000001</v>
      </c>
      <c r="D47" s="19">
        <v>1.2193000000000001</v>
      </c>
      <c r="E47" s="22"/>
      <c r="F47" s="21">
        <f t="shared" si="1"/>
        <v>98.809236447999993</v>
      </c>
      <c r="G47" s="5">
        <f t="shared" si="2"/>
        <v>31559.201085405115</v>
      </c>
      <c r="H47" s="8">
        <f t="shared" si="3"/>
        <v>6.528999243117406E-6</v>
      </c>
      <c r="I47" s="5">
        <f t="shared" si="4"/>
        <v>98.809236447999979</v>
      </c>
      <c r="J47" s="7">
        <f t="shared" si="5"/>
        <v>31559.201085405111</v>
      </c>
      <c r="K47" s="5">
        <f t="shared" si="6"/>
        <v>98.809236447999979</v>
      </c>
      <c r="L47" s="5">
        <f t="shared" si="7"/>
        <v>31.560181292952137</v>
      </c>
      <c r="M47" s="5">
        <f t="shared" si="8"/>
        <v>57.381601516831672</v>
      </c>
      <c r="N47" s="16">
        <f t="shared" si="9"/>
        <v>0.77604592832963404</v>
      </c>
      <c r="O47" s="17">
        <f t="shared" si="10"/>
        <v>0.27325380673505356</v>
      </c>
    </row>
    <row r="48" spans="1:15" x14ac:dyDescent="0.25">
      <c r="A48" s="9">
        <v>121.124</v>
      </c>
      <c r="B48" s="6">
        <f t="shared" si="11"/>
        <v>3100</v>
      </c>
      <c r="C48" s="5">
        <v>0.21004999999999999</v>
      </c>
      <c r="D48" s="19">
        <v>1.20692</v>
      </c>
      <c r="E48" s="22"/>
      <c r="F48" s="21">
        <f t="shared" si="1"/>
        <v>98.810052223999989</v>
      </c>
      <c r="G48" s="5">
        <f t="shared" si="2"/>
        <v>32076.829864000025</v>
      </c>
      <c r="H48" s="8">
        <f t="shared" si="3"/>
        <v>6.5483403718688572E-6</v>
      </c>
      <c r="I48" s="5">
        <f t="shared" si="4"/>
        <v>98.810052223999989</v>
      </c>
      <c r="J48" s="7">
        <f t="shared" si="5"/>
        <v>32076.829864000021</v>
      </c>
      <c r="K48" s="5">
        <f t="shared" si="6"/>
        <v>98.810052223999975</v>
      </c>
      <c r="L48" s="5">
        <f t="shared" si="7"/>
        <v>32.077826148748557</v>
      </c>
      <c r="M48" s="5">
        <f t="shared" si="8"/>
        <v>58.322765021782175</v>
      </c>
      <c r="N48" s="16">
        <f t="shared" si="9"/>
        <v>0.77605233541935548</v>
      </c>
      <c r="O48" s="17">
        <f t="shared" si="10"/>
        <v>0.27325155075104762</v>
      </c>
    </row>
    <row r="49" spans="1:15" x14ac:dyDescent="0.25">
      <c r="A49" s="9">
        <v>120.851</v>
      </c>
      <c r="B49" s="6">
        <f t="shared" si="11"/>
        <v>3150</v>
      </c>
      <c r="C49" s="5">
        <v>0.21604999999999999</v>
      </c>
      <c r="D49" s="19">
        <v>1.1927399999999999</v>
      </c>
      <c r="E49" s="22"/>
      <c r="F49" s="21">
        <f t="shared" si="1"/>
        <v>98.587345375999988</v>
      </c>
      <c r="G49" s="5">
        <f t="shared" si="2"/>
        <v>32520.734396866927</v>
      </c>
      <c r="H49" s="8">
        <f t="shared" si="3"/>
        <v>6.6434539073882178E-6</v>
      </c>
      <c r="I49" s="5">
        <f t="shared" si="4"/>
        <v>98.587345375999973</v>
      </c>
      <c r="J49" s="7">
        <f t="shared" si="5"/>
        <v>32520.734396866927</v>
      </c>
      <c r="K49" s="5">
        <f t="shared" si="6"/>
        <v>98.587345375999973</v>
      </c>
      <c r="L49" s="5">
        <f t="shared" si="7"/>
        <v>32.521744468991514</v>
      </c>
      <c r="M49" s="5">
        <f t="shared" si="8"/>
        <v>59.129881556435635</v>
      </c>
      <c r="N49" s="16">
        <f t="shared" si="9"/>
        <v>0.77430319992540309</v>
      </c>
      <c r="O49" s="17">
        <f t="shared" si="10"/>
        <v>0.27386882055729694</v>
      </c>
    </row>
    <row r="50" spans="1:15" x14ac:dyDescent="0.25">
      <c r="A50" s="9">
        <v>120.596</v>
      </c>
      <c r="B50" s="6">
        <f t="shared" si="11"/>
        <v>3200</v>
      </c>
      <c r="C50" s="5">
        <v>0.21795</v>
      </c>
      <c r="D50" s="19">
        <v>1.1848099999999999</v>
      </c>
      <c r="E50" s="22"/>
      <c r="F50" s="21">
        <f t="shared" si="1"/>
        <v>98.379322496</v>
      </c>
      <c r="G50" s="5">
        <f t="shared" si="2"/>
        <v>32967.227393981295</v>
      </c>
      <c r="H50" s="8">
        <f t="shared" si="3"/>
        <v>6.6111110101964575E-6</v>
      </c>
      <c r="I50" s="5">
        <f t="shared" si="4"/>
        <v>98.379322495999986</v>
      </c>
      <c r="J50" s="7">
        <f t="shared" si="5"/>
        <v>32967.227393981295</v>
      </c>
      <c r="K50" s="5">
        <f t="shared" si="6"/>
        <v>98.379322495999986</v>
      </c>
      <c r="L50" s="5">
        <f t="shared" si="7"/>
        <v>32.968251333877895</v>
      </c>
      <c r="M50" s="5">
        <f t="shared" si="8"/>
        <v>59.941704491089112</v>
      </c>
      <c r="N50" s="16">
        <f t="shared" si="9"/>
        <v>0.77266939204643659</v>
      </c>
      <c r="O50" s="17">
        <f t="shared" si="10"/>
        <v>0.27444791562879273</v>
      </c>
    </row>
    <row r="51" spans="1:15" x14ac:dyDescent="0.25">
      <c r="A51" s="9">
        <v>120.84</v>
      </c>
      <c r="B51" s="6">
        <f t="shared" si="11"/>
        <v>3250</v>
      </c>
      <c r="C51" s="5">
        <v>0.22305</v>
      </c>
      <c r="D51" s="19">
        <v>1.17378</v>
      </c>
      <c r="E51" s="22"/>
      <c r="F51" s="21">
        <f t="shared" si="1"/>
        <v>98.578371840000003</v>
      </c>
      <c r="G51" s="5">
        <f t="shared" si="2"/>
        <v>33550.084617333589</v>
      </c>
      <c r="H51" s="8">
        <f t="shared" si="3"/>
        <v>6.6482693723151333E-6</v>
      </c>
      <c r="I51" s="5">
        <f t="shared" si="4"/>
        <v>98.578371840000003</v>
      </c>
      <c r="J51" s="7">
        <f t="shared" si="5"/>
        <v>33550.084617333589</v>
      </c>
      <c r="K51" s="5">
        <f t="shared" si="6"/>
        <v>98.578371840000003</v>
      </c>
      <c r="L51" s="5">
        <f t="shared" si="7"/>
        <v>33.551126660383289</v>
      </c>
      <c r="M51" s="5">
        <f t="shared" si="8"/>
        <v>61.001467722772283</v>
      </c>
      <c r="N51" s="16">
        <f t="shared" si="9"/>
        <v>0.77423272193846737</v>
      </c>
      <c r="O51" s="17">
        <f t="shared" si="10"/>
        <v>0.27389375068826455</v>
      </c>
    </row>
    <row r="52" spans="1:15" x14ac:dyDescent="0.25">
      <c r="A52" s="9">
        <v>121.633</v>
      </c>
      <c r="B52" s="6">
        <f t="shared" si="11"/>
        <v>3300</v>
      </c>
      <c r="C52" s="5">
        <v>0.22550000000000001</v>
      </c>
      <c r="D52" s="19">
        <v>1.1611800000000001</v>
      </c>
      <c r="E52" s="22"/>
      <c r="F52" s="21">
        <f t="shared" si="1"/>
        <v>99.225282207999996</v>
      </c>
      <c r="G52" s="5">
        <f t="shared" si="2"/>
        <v>34289.795939852949</v>
      </c>
      <c r="H52" s="8">
        <f t="shared" si="3"/>
        <v>6.5763004363031229E-6</v>
      </c>
      <c r="I52" s="5">
        <f t="shared" si="4"/>
        <v>99.225282207999996</v>
      </c>
      <c r="J52" s="7">
        <f t="shared" si="5"/>
        <v>34289.795939852942</v>
      </c>
      <c r="K52" s="5">
        <f t="shared" si="6"/>
        <v>99.225282207999967</v>
      </c>
      <c r="L52" s="5">
        <f t="shared" si="7"/>
        <v>34.290860957838518</v>
      </c>
      <c r="M52" s="5">
        <f t="shared" si="8"/>
        <v>62.346426368316834</v>
      </c>
      <c r="N52" s="16">
        <f t="shared" si="9"/>
        <v>0.77931354408756703</v>
      </c>
      <c r="O52" s="17">
        <f t="shared" si="10"/>
        <v>0.27210806962888273</v>
      </c>
    </row>
    <row r="53" spans="1:15" x14ac:dyDescent="0.25">
      <c r="A53" s="9">
        <v>122.181</v>
      </c>
      <c r="B53" s="6">
        <f t="shared" si="11"/>
        <v>3350</v>
      </c>
      <c r="C53" s="5">
        <v>0.22850000000000001</v>
      </c>
      <c r="D53" s="19">
        <v>1.1510400000000001</v>
      </c>
      <c r="E53" s="22"/>
      <c r="F53" s="21">
        <f t="shared" si="1"/>
        <v>99.672327455999991</v>
      </c>
      <c r="G53" s="5">
        <f t="shared" si="2"/>
        <v>34966.166773386183</v>
      </c>
      <c r="H53" s="8">
        <f t="shared" si="3"/>
        <v>6.5348884674976247E-6</v>
      </c>
      <c r="I53" s="5">
        <f t="shared" si="4"/>
        <v>99.672327455999991</v>
      </c>
      <c r="J53" s="7">
        <f t="shared" si="5"/>
        <v>34966.166773386176</v>
      </c>
      <c r="K53" s="5">
        <f t="shared" si="6"/>
        <v>99.672327455999962</v>
      </c>
      <c r="L53" s="5">
        <f t="shared" si="7"/>
        <v>34.967252798994657</v>
      </c>
      <c r="M53" s="5">
        <f t="shared" si="8"/>
        <v>63.576218007920787</v>
      </c>
      <c r="N53" s="16">
        <f t="shared" si="9"/>
        <v>0.78282462925491447</v>
      </c>
      <c r="O53" s="17">
        <f t="shared" si="10"/>
        <v>0.2708876243701549</v>
      </c>
    </row>
    <row r="54" spans="1:15" x14ac:dyDescent="0.25">
      <c r="A54" s="9">
        <v>122.93300000000001</v>
      </c>
      <c r="B54" s="6">
        <f t="shared" si="11"/>
        <v>3400</v>
      </c>
      <c r="C54" s="5">
        <v>0.23419999999999999</v>
      </c>
      <c r="D54" s="19">
        <v>1.14117</v>
      </c>
      <c r="E54" s="22"/>
      <c r="F54" s="21">
        <f t="shared" si="1"/>
        <v>100.285791008</v>
      </c>
      <c r="G54" s="5">
        <f t="shared" si="2"/>
        <v>35706.471819553066</v>
      </c>
      <c r="H54" s="8">
        <f t="shared" si="3"/>
        <v>6.5590350450629161E-6</v>
      </c>
      <c r="I54" s="5">
        <f t="shared" si="4"/>
        <v>100.285791008</v>
      </c>
      <c r="J54" s="7">
        <f t="shared" si="5"/>
        <v>35706.471819553066</v>
      </c>
      <c r="K54" s="5">
        <f t="shared" si="6"/>
        <v>100.285791008</v>
      </c>
      <c r="L54" s="5">
        <f t="shared" si="7"/>
        <v>35.707580838538064</v>
      </c>
      <c r="M54" s="5">
        <f t="shared" si="8"/>
        <v>64.922256174257427</v>
      </c>
      <c r="N54" s="16">
        <f t="shared" si="9"/>
        <v>0.78764276072543538</v>
      </c>
      <c r="O54" s="17">
        <f t="shared" si="10"/>
        <v>0.2692305632594168</v>
      </c>
    </row>
    <row r="55" spans="1:15" x14ac:dyDescent="0.25">
      <c r="A55" s="9">
        <v>123.47499999999999</v>
      </c>
      <c r="B55" s="6">
        <f t="shared" si="11"/>
        <v>3450</v>
      </c>
      <c r="C55" s="5">
        <v>0.23605000000000001</v>
      </c>
      <c r="D55" s="19">
        <v>1.12669</v>
      </c>
      <c r="E55" s="22"/>
      <c r="F55" s="21">
        <f t="shared" si="1"/>
        <v>100.72794159999999</v>
      </c>
      <c r="G55" s="5">
        <f t="shared" si="2"/>
        <v>36391.308554304895</v>
      </c>
      <c r="H55" s="8">
        <f t="shared" si="3"/>
        <v>6.4864389157030349E-6</v>
      </c>
      <c r="I55" s="5">
        <f t="shared" si="4"/>
        <v>100.72794160000001</v>
      </c>
      <c r="J55" s="7">
        <f t="shared" si="5"/>
        <v>36391.308554304895</v>
      </c>
      <c r="K55" s="5">
        <f t="shared" si="6"/>
        <v>100.72794160000001</v>
      </c>
      <c r="L55" s="5">
        <f t="shared" si="7"/>
        <v>36.392438843857995</v>
      </c>
      <c r="M55" s="5">
        <f t="shared" si="8"/>
        <v>66.16744069306931</v>
      </c>
      <c r="N55" s="16">
        <f t="shared" si="9"/>
        <v>0.79111540335445429</v>
      </c>
      <c r="O55" s="17">
        <f t="shared" si="10"/>
        <v>0.26804876155634655</v>
      </c>
    </row>
    <row r="56" spans="1:15" x14ac:dyDescent="0.25">
      <c r="A56" s="9">
        <v>123.428</v>
      </c>
      <c r="B56" s="6">
        <f t="shared" si="11"/>
        <v>3500</v>
      </c>
      <c r="C56" s="5">
        <v>0.24195</v>
      </c>
      <c r="D56" s="19">
        <v>1.11975</v>
      </c>
      <c r="E56" s="22"/>
      <c r="F56" s="21">
        <f t="shared" si="1"/>
        <v>100.689600128</v>
      </c>
      <c r="G56" s="5">
        <f t="shared" si="2"/>
        <v>36904.665939752173</v>
      </c>
      <c r="H56" s="8">
        <f t="shared" si="3"/>
        <v>6.5560815641845848E-6</v>
      </c>
      <c r="I56" s="5">
        <f t="shared" si="4"/>
        <v>100.689600128</v>
      </c>
      <c r="J56" s="7">
        <f t="shared" si="5"/>
        <v>36904.665939752173</v>
      </c>
      <c r="K56" s="5">
        <f t="shared" si="6"/>
        <v>100.689600128</v>
      </c>
      <c r="L56" s="5">
        <f t="shared" si="7"/>
        <v>36.905812173840189</v>
      </c>
      <c r="M56" s="5">
        <f t="shared" si="8"/>
        <v>67.100837861386125</v>
      </c>
      <c r="N56" s="16">
        <f t="shared" si="9"/>
        <v>0.79081427013754668</v>
      </c>
      <c r="O56" s="17">
        <f t="shared" si="10"/>
        <v>0.26815083152258717</v>
      </c>
    </row>
    <row r="57" spans="1:15" x14ac:dyDescent="0.25">
      <c r="A57" s="9">
        <v>124.205</v>
      </c>
      <c r="B57" s="6">
        <f t="shared" si="11"/>
        <v>3550</v>
      </c>
      <c r="C57" s="5">
        <v>0.24545</v>
      </c>
      <c r="D57" s="19">
        <v>1.10622</v>
      </c>
      <c r="E57" s="22"/>
      <c r="F57" s="21">
        <f t="shared" si="1"/>
        <v>101.32345807999999</v>
      </c>
      <c r="G57" s="5">
        <f t="shared" si="2"/>
        <v>37667.515398952222</v>
      </c>
      <c r="H57" s="8">
        <f t="shared" si="3"/>
        <v>6.5162248531748808E-6</v>
      </c>
      <c r="I57" s="5">
        <f t="shared" si="4"/>
        <v>101.32345807999999</v>
      </c>
      <c r="J57" s="7">
        <f t="shared" si="5"/>
        <v>37667.515398952222</v>
      </c>
      <c r="K57" s="5">
        <f t="shared" si="6"/>
        <v>101.32345807999999</v>
      </c>
      <c r="L57" s="5">
        <f t="shared" si="7"/>
        <v>37.668685326631056</v>
      </c>
      <c r="M57" s="5">
        <f t="shared" si="8"/>
        <v>68.487866752475242</v>
      </c>
      <c r="N57" s="16">
        <f t="shared" si="9"/>
        <v>0.79579257885110333</v>
      </c>
      <c r="O57" s="17">
        <f t="shared" si="10"/>
        <v>0.26647333708924675</v>
      </c>
    </row>
    <row r="58" spans="1:15" x14ac:dyDescent="0.25">
      <c r="A58" s="9">
        <v>124.066</v>
      </c>
      <c r="B58" s="6">
        <f t="shared" si="11"/>
        <v>3600</v>
      </c>
      <c r="C58" s="5">
        <v>0.25505</v>
      </c>
      <c r="D58" s="19">
        <v>1.09697</v>
      </c>
      <c r="E58" s="22"/>
      <c r="F58" s="21">
        <f t="shared" si="1"/>
        <v>101.21006521599999</v>
      </c>
      <c r="G58" s="5">
        <f t="shared" si="2"/>
        <v>38155.295682231532</v>
      </c>
      <c r="H58" s="8">
        <f t="shared" si="3"/>
        <v>6.6845242695569978E-6</v>
      </c>
      <c r="I58" s="5">
        <f t="shared" si="4"/>
        <v>101.21006521599999</v>
      </c>
      <c r="J58" s="7">
        <f t="shared" si="5"/>
        <v>38155.295682231532</v>
      </c>
      <c r="K58" s="5">
        <f t="shared" si="6"/>
        <v>101.21006521599999</v>
      </c>
      <c r="L58" s="5">
        <f t="shared" si="7"/>
        <v>38.156480760037695</v>
      </c>
      <c r="M58" s="5">
        <f t="shared" si="8"/>
        <v>69.374759097029695</v>
      </c>
      <c r="N58" s="16">
        <f t="shared" si="9"/>
        <v>0.79490199337982359</v>
      </c>
      <c r="O58" s="17">
        <f t="shared" si="10"/>
        <v>0.26677188619903835</v>
      </c>
    </row>
    <row r="59" spans="1:15" x14ac:dyDescent="0.25">
      <c r="A59" s="9">
        <v>123.967</v>
      </c>
      <c r="B59" s="6">
        <f t="shared" si="11"/>
        <v>3650</v>
      </c>
      <c r="C59" s="5">
        <v>0.25755</v>
      </c>
      <c r="D59" s="19">
        <v>1.0940099999999999</v>
      </c>
      <c r="E59" s="22"/>
      <c r="F59" s="21">
        <f t="shared" si="1"/>
        <v>101.129303392</v>
      </c>
      <c r="G59" s="5">
        <f t="shared" si="2"/>
        <v>38654.36098620687</v>
      </c>
      <c r="H59" s="8">
        <f t="shared" si="3"/>
        <v>6.6628963312031521E-6</v>
      </c>
      <c r="I59" s="5">
        <f t="shared" si="4"/>
        <v>101.129303392</v>
      </c>
      <c r="J59" s="7">
        <f t="shared" si="5"/>
        <v>38654.360986206862</v>
      </c>
      <c r="K59" s="5">
        <f t="shared" si="6"/>
        <v>101.12930339199998</v>
      </c>
      <c r="L59" s="5">
        <f t="shared" si="7"/>
        <v>38.65556156464551</v>
      </c>
      <c r="M59" s="5">
        <f t="shared" si="8"/>
        <v>70.282170102970298</v>
      </c>
      <c r="N59" s="16">
        <f t="shared" si="9"/>
        <v>0.7942676914974014</v>
      </c>
      <c r="O59" s="17">
        <f t="shared" si="10"/>
        <v>0.26698493012793639</v>
      </c>
    </row>
    <row r="60" spans="1:15" x14ac:dyDescent="0.25">
      <c r="A60" s="9">
        <v>123.815</v>
      </c>
      <c r="B60" s="6">
        <f t="shared" si="11"/>
        <v>3700</v>
      </c>
      <c r="C60" s="5">
        <v>0.26445000000000002</v>
      </c>
      <c r="D60" s="19">
        <v>1.09659</v>
      </c>
      <c r="E60" s="22"/>
      <c r="F60" s="21">
        <f t="shared" si="1"/>
        <v>101.00530543999999</v>
      </c>
      <c r="G60" s="5">
        <f t="shared" si="2"/>
        <v>39135.828150413974</v>
      </c>
      <c r="H60" s="8">
        <f t="shared" si="3"/>
        <v>6.7572353134733067E-6</v>
      </c>
      <c r="I60" s="5">
        <f t="shared" si="4"/>
        <v>101.00530543999999</v>
      </c>
      <c r="J60" s="7">
        <f t="shared" si="5"/>
        <v>39135.828150413974</v>
      </c>
      <c r="K60" s="5">
        <f t="shared" si="6"/>
        <v>101.00530543999999</v>
      </c>
      <c r="L60" s="5">
        <f t="shared" si="7"/>
        <v>39.137043682898728</v>
      </c>
      <c r="M60" s="5">
        <f t="shared" si="8"/>
        <v>71.157583801980181</v>
      </c>
      <c r="N60" s="16">
        <f t="shared" si="9"/>
        <v>0.79329381385974285</v>
      </c>
      <c r="O60" s="17">
        <f t="shared" si="10"/>
        <v>0.26731269097580984</v>
      </c>
    </row>
    <row r="61" spans="1:15" x14ac:dyDescent="0.25">
      <c r="A61" s="9">
        <v>123.767</v>
      </c>
      <c r="B61" s="6">
        <f t="shared" si="11"/>
        <v>3750</v>
      </c>
      <c r="C61" s="5">
        <v>0.2651</v>
      </c>
      <c r="D61" s="19">
        <v>1.0980799999999999</v>
      </c>
      <c r="E61" s="22"/>
      <c r="F61" s="21">
        <f t="shared" si="1"/>
        <v>100.96614819199999</v>
      </c>
      <c r="G61" s="5">
        <f t="shared" si="2"/>
        <v>39649.313677655686</v>
      </c>
      <c r="H61" s="8">
        <f t="shared" si="3"/>
        <v>6.6861182555449057E-6</v>
      </c>
      <c r="I61" s="5">
        <f t="shared" si="4"/>
        <v>100.96614819199998</v>
      </c>
      <c r="J61" s="7">
        <f t="shared" si="5"/>
        <v>39649.313677655693</v>
      </c>
      <c r="K61" s="5">
        <f t="shared" si="6"/>
        <v>100.96614819199999</v>
      </c>
      <c r="L61" s="5">
        <f t="shared" si="7"/>
        <v>39.650545158655348</v>
      </c>
      <c r="M61" s="5">
        <f t="shared" si="8"/>
        <v>72.091213960396033</v>
      </c>
      <c r="N61" s="16">
        <f t="shared" si="9"/>
        <v>0.7929862735531138</v>
      </c>
      <c r="O61" s="17">
        <f t="shared" si="10"/>
        <v>0.26741636165674126</v>
      </c>
    </row>
    <row r="62" spans="1:15" x14ac:dyDescent="0.25">
      <c r="A62" s="9">
        <v>123.509</v>
      </c>
      <c r="B62" s="6">
        <f t="shared" si="11"/>
        <v>3800</v>
      </c>
      <c r="C62" s="5">
        <v>0.26929999999999998</v>
      </c>
      <c r="D62" s="19">
        <v>1.09907</v>
      </c>
      <c r="E62" s="22"/>
      <c r="F62" s="21">
        <f t="shared" si="1"/>
        <v>100.75567798399999</v>
      </c>
      <c r="G62" s="5">
        <f t="shared" si="2"/>
        <v>40094.217716519139</v>
      </c>
      <c r="H62" s="8">
        <f t="shared" si="3"/>
        <v>6.7166792454725016E-6</v>
      </c>
      <c r="I62" s="5">
        <f t="shared" si="4"/>
        <v>100.75567798399997</v>
      </c>
      <c r="J62" s="7">
        <f t="shared" si="5"/>
        <v>40094.217716519139</v>
      </c>
      <c r="K62" s="5">
        <f t="shared" si="6"/>
        <v>100.75567798399997</v>
      </c>
      <c r="L62" s="5">
        <f t="shared" si="7"/>
        <v>40.09546301593884</v>
      </c>
      <c r="M62" s="5">
        <f t="shared" si="8"/>
        <v>72.900147817821775</v>
      </c>
      <c r="N62" s="16">
        <f t="shared" si="9"/>
        <v>0.79133324440498298</v>
      </c>
      <c r="O62" s="17">
        <f t="shared" si="10"/>
        <v>0.26797497213296112</v>
      </c>
    </row>
    <row r="63" spans="1:15" x14ac:dyDescent="0.25">
      <c r="A63" s="9">
        <v>122.672</v>
      </c>
      <c r="B63" s="6">
        <f t="shared" si="11"/>
        <v>3850</v>
      </c>
      <c r="C63" s="5">
        <v>0.27374999999999999</v>
      </c>
      <c r="D63" s="19">
        <v>1.1053299999999999</v>
      </c>
      <c r="E63" s="22"/>
      <c r="F63" s="21">
        <f t="shared" si="1"/>
        <v>100.072873472</v>
      </c>
      <c r="G63" s="5">
        <f t="shared" si="2"/>
        <v>40346.486195817866</v>
      </c>
      <c r="H63" s="8">
        <f t="shared" si="3"/>
        <v>6.784977474156738E-6</v>
      </c>
      <c r="I63" s="5">
        <f t="shared" si="4"/>
        <v>100.07287347200001</v>
      </c>
      <c r="J63" s="7">
        <f t="shared" si="5"/>
        <v>40346.486195817866</v>
      </c>
      <c r="K63" s="5">
        <f t="shared" si="6"/>
        <v>100.07287347200001</v>
      </c>
      <c r="L63" s="5">
        <f t="shared" si="7"/>
        <v>40.347739330526757</v>
      </c>
      <c r="M63" s="5">
        <f t="shared" si="8"/>
        <v>73.358827659405947</v>
      </c>
      <c r="N63" s="16">
        <f t="shared" si="9"/>
        <v>0.78597051030814014</v>
      </c>
      <c r="O63" s="17">
        <f t="shared" si="10"/>
        <v>0.2698033849058456</v>
      </c>
    </row>
    <row r="64" spans="1:15" x14ac:dyDescent="0.25">
      <c r="A64" s="9">
        <v>122.157</v>
      </c>
      <c r="B64" s="6">
        <f t="shared" si="11"/>
        <v>3900</v>
      </c>
      <c r="C64" s="5">
        <v>0.27589999999999998</v>
      </c>
      <c r="D64" s="19">
        <v>1.11704</v>
      </c>
      <c r="E64" s="22"/>
      <c r="F64" s="21">
        <f t="shared" si="1"/>
        <v>99.652748831999986</v>
      </c>
      <c r="G64" s="5">
        <f t="shared" si="2"/>
        <v>40698.884673283195</v>
      </c>
      <c r="H64" s="8">
        <f t="shared" si="3"/>
        <v>6.7790555494292124E-6</v>
      </c>
      <c r="I64" s="5">
        <f t="shared" si="4"/>
        <v>99.652748831999972</v>
      </c>
      <c r="J64" s="7">
        <f t="shared" si="5"/>
        <v>40698.884673283195</v>
      </c>
      <c r="K64" s="5">
        <f t="shared" si="6"/>
        <v>99.652748831999972</v>
      </c>
      <c r="L64" s="5">
        <f t="shared" si="7"/>
        <v>40.700148753251639</v>
      </c>
      <c r="M64" s="5">
        <f t="shared" si="8"/>
        <v>73.999565964356421</v>
      </c>
      <c r="N64" s="16">
        <f t="shared" si="9"/>
        <v>0.78267085910159995</v>
      </c>
      <c r="O64" s="17">
        <f t="shared" si="10"/>
        <v>0.27094084524971873</v>
      </c>
    </row>
    <row r="65" spans="1:15" x14ac:dyDescent="0.25">
      <c r="A65" s="9">
        <v>121.184</v>
      </c>
      <c r="B65" s="6">
        <f t="shared" si="11"/>
        <v>3950</v>
      </c>
      <c r="C65" s="5">
        <v>0.28284999999999999</v>
      </c>
      <c r="D65" s="19">
        <v>1.12259</v>
      </c>
      <c r="E65" s="22"/>
      <c r="F65" s="21">
        <f t="shared" si="1"/>
        <v>98.858998783999994</v>
      </c>
      <c r="G65" s="5">
        <f t="shared" si="2"/>
        <v>40892.336068939134</v>
      </c>
      <c r="H65" s="8">
        <f t="shared" si="3"/>
        <v>6.9169440337952781E-6</v>
      </c>
      <c r="I65" s="5">
        <f t="shared" si="4"/>
        <v>98.858998783999994</v>
      </c>
      <c r="J65" s="7">
        <f t="shared" si="5"/>
        <v>40892.336068939127</v>
      </c>
      <c r="K65" s="5">
        <f t="shared" si="6"/>
        <v>98.858998783999979</v>
      </c>
      <c r="L65" s="5">
        <f t="shared" si="7"/>
        <v>40.893606157377732</v>
      </c>
      <c r="M65" s="5">
        <f t="shared" si="8"/>
        <v>74.351303350495044</v>
      </c>
      <c r="N65" s="16">
        <f t="shared" si="9"/>
        <v>0.77643676080264168</v>
      </c>
      <c r="O65" s="17">
        <f t="shared" si="10"/>
        <v>0.27311625984593585</v>
      </c>
    </row>
    <row r="66" spans="1:15" x14ac:dyDescent="0.25">
      <c r="A66" s="9">
        <v>120.004</v>
      </c>
      <c r="B66" s="6">
        <f t="shared" si="11"/>
        <v>4000</v>
      </c>
      <c r="C66" s="5">
        <v>0.28455000000000003</v>
      </c>
      <c r="D66" s="19">
        <v>1.1246100000000001</v>
      </c>
      <c r="E66" s="22"/>
      <c r="F66" s="21">
        <f t="shared" si="1"/>
        <v>97.896383103999995</v>
      </c>
      <c r="G66" s="5">
        <f t="shared" si="2"/>
        <v>41006.741063005109</v>
      </c>
      <c r="H66" s="8">
        <f t="shared" si="3"/>
        <v>6.9391030016943091E-6</v>
      </c>
      <c r="I66" s="5">
        <f t="shared" si="4"/>
        <v>97.896383104000009</v>
      </c>
      <c r="J66" s="7">
        <f t="shared" si="5"/>
        <v>41006.741063005109</v>
      </c>
      <c r="K66" s="5">
        <f t="shared" si="6"/>
        <v>97.896383104000009</v>
      </c>
      <c r="L66" s="5">
        <f t="shared" si="7"/>
        <v>41.008014704785836</v>
      </c>
      <c r="M66" s="5">
        <f t="shared" si="8"/>
        <v>74.559316910891084</v>
      </c>
      <c r="N66" s="16">
        <f t="shared" si="9"/>
        <v>0.76887639493134585</v>
      </c>
      <c r="O66" s="17">
        <f t="shared" si="10"/>
        <v>0.27580181354929745</v>
      </c>
    </row>
    <row r="67" spans="1:15" x14ac:dyDescent="0.25">
      <c r="A67" s="9">
        <v>118.73399999999999</v>
      </c>
      <c r="B67" s="6">
        <f t="shared" si="11"/>
        <v>4050</v>
      </c>
      <c r="C67" s="5">
        <v>0.28710000000000002</v>
      </c>
      <c r="D67" s="19">
        <v>1.1222000000000001</v>
      </c>
      <c r="E67" s="22"/>
      <c r="F67" s="21">
        <f t="shared" si="1"/>
        <v>96.860347583999996</v>
      </c>
      <c r="G67" s="5">
        <f t="shared" si="2"/>
        <v>41079.927113196514</v>
      </c>
      <c r="H67" s="8">
        <f t="shared" si="3"/>
        <v>6.9888147369125204E-6</v>
      </c>
      <c r="I67" s="5">
        <f t="shared" si="4"/>
        <v>96.86034758400001</v>
      </c>
      <c r="J67" s="7">
        <f t="shared" si="5"/>
        <v>41079.927113196507</v>
      </c>
      <c r="K67" s="5">
        <f t="shared" si="6"/>
        <v>96.860347583999996</v>
      </c>
      <c r="L67" s="5">
        <f t="shared" si="7"/>
        <v>41.081203028086712</v>
      </c>
      <c r="M67" s="5">
        <f t="shared" si="8"/>
        <v>74.692385322772267</v>
      </c>
      <c r="N67" s="16">
        <f t="shared" si="9"/>
        <v>0.76073939098512056</v>
      </c>
      <c r="O67" s="17">
        <f t="shared" si="10"/>
        <v>0.27875183884287474</v>
      </c>
    </row>
    <row r="68" spans="1:15" x14ac:dyDescent="0.25">
      <c r="A68" s="9">
        <v>117.44199999999999</v>
      </c>
      <c r="B68" s="6">
        <f t="shared" si="11"/>
        <v>4100</v>
      </c>
      <c r="C68" s="5">
        <v>0.28894999999999998</v>
      </c>
      <c r="D68" s="19">
        <v>1.1239399999999999</v>
      </c>
      <c r="E68" s="22"/>
      <c r="F68" s="21">
        <f t="shared" si="1"/>
        <v>95.806364991999985</v>
      </c>
      <c r="G68" s="5">
        <f t="shared" si="2"/>
        <v>41134.558231554627</v>
      </c>
      <c r="H68" s="8">
        <f t="shared" si="3"/>
        <v>7.0245071886622151E-6</v>
      </c>
      <c r="I68" s="5">
        <f t="shared" si="4"/>
        <v>95.806364991999985</v>
      </c>
      <c r="J68" s="7">
        <f t="shared" si="5"/>
        <v>41134.558231554627</v>
      </c>
      <c r="K68" s="5">
        <f t="shared" si="6"/>
        <v>95.806364991999985</v>
      </c>
      <c r="L68" s="5">
        <f t="shared" si="7"/>
        <v>41.13583584325059</v>
      </c>
      <c r="M68" s="5">
        <f t="shared" si="8"/>
        <v>74.791716768316817</v>
      </c>
      <c r="N68" s="16">
        <f t="shared" si="9"/>
        <v>0.75246143106502372</v>
      </c>
      <c r="O68" s="17">
        <f t="shared" si="10"/>
        <v>0.28181843661696748</v>
      </c>
    </row>
    <row r="69" spans="1:15" x14ac:dyDescent="0.25">
      <c r="A69" s="9">
        <v>116.5</v>
      </c>
      <c r="B69" s="6">
        <f t="shared" si="11"/>
        <v>4150</v>
      </c>
      <c r="C69" s="5">
        <v>0.29304999999999998</v>
      </c>
      <c r="D69" s="19">
        <v>1.12233</v>
      </c>
      <c r="E69" s="22"/>
      <c r="F69" s="21">
        <f t="shared" si="1"/>
        <v>95.037903999999997</v>
      </c>
      <c r="G69" s="5">
        <f t="shared" si="2"/>
        <v>41302.236040957789</v>
      </c>
      <c r="H69" s="8">
        <f t="shared" si="3"/>
        <v>7.0952574991192713E-6</v>
      </c>
      <c r="I69" s="5">
        <f t="shared" si="4"/>
        <v>95.037903999999997</v>
      </c>
      <c r="J69" s="7">
        <f t="shared" si="5"/>
        <v>41302.236040957796</v>
      </c>
      <c r="K69" s="5">
        <f t="shared" si="6"/>
        <v>95.037904000000012</v>
      </c>
      <c r="L69" s="5">
        <f t="shared" si="7"/>
        <v>41.303518860613678</v>
      </c>
      <c r="M69" s="5">
        <f t="shared" si="8"/>
        <v>75.096592079207923</v>
      </c>
      <c r="N69" s="16">
        <f t="shared" si="9"/>
        <v>0.74642595254743005</v>
      </c>
      <c r="O69" s="17">
        <f t="shared" si="10"/>
        <v>0.28409717453364713</v>
      </c>
    </row>
    <row r="70" spans="1:15" x14ac:dyDescent="0.25">
      <c r="A70" s="9">
        <v>115.931</v>
      </c>
      <c r="B70" s="6">
        <f t="shared" si="11"/>
        <v>4200</v>
      </c>
      <c r="C70" s="5">
        <v>0.2949</v>
      </c>
      <c r="D70" s="19">
        <v>1.1217900000000001</v>
      </c>
      <c r="E70" s="22"/>
      <c r="F70" s="21">
        <f t="shared" si="1"/>
        <v>94.573727455999986</v>
      </c>
      <c r="G70" s="5">
        <f t="shared" si="2"/>
        <v>41595.697835772196</v>
      </c>
      <c r="H70" s="8">
        <f t="shared" si="3"/>
        <v>7.0896755035658212E-6</v>
      </c>
      <c r="I70" s="5">
        <f t="shared" si="4"/>
        <v>94.573727455999972</v>
      </c>
      <c r="J70" s="7">
        <f t="shared" si="5"/>
        <v>41595.697835772204</v>
      </c>
      <c r="K70" s="5">
        <f t="shared" si="6"/>
        <v>94.573727456</v>
      </c>
      <c r="L70" s="5">
        <f t="shared" si="7"/>
        <v>41.596989770153932</v>
      </c>
      <c r="M70" s="5">
        <f t="shared" si="8"/>
        <v>75.630170471287116</v>
      </c>
      <c r="N70" s="16">
        <f t="shared" si="9"/>
        <v>0.74278031849593218</v>
      </c>
      <c r="O70" s="17">
        <f t="shared" si="10"/>
        <v>0.28549154956974315</v>
      </c>
    </row>
    <row r="71" spans="1:15" x14ac:dyDescent="0.25">
      <c r="A71" s="9">
        <v>115.03400000000001</v>
      </c>
      <c r="B71" s="6">
        <f t="shared" ref="B71:B96" si="12">B70+50</f>
        <v>4250</v>
      </c>
      <c r="C71" s="5">
        <v>0.29715000000000003</v>
      </c>
      <c r="D71" s="19">
        <v>1.12456</v>
      </c>
      <c r="E71" s="22"/>
      <c r="F71" s="21">
        <f t="shared" ref="F71:F96" si="13">A71*0.815776</f>
        <v>93.841976383999992</v>
      </c>
      <c r="G71" s="5">
        <f t="shared" ref="G71:G96" si="14">2*PI()*(F71*B71)/60</f>
        <v>41765.212344228843</v>
      </c>
      <c r="H71" s="8">
        <f t="shared" ref="H71:H96" si="15">C71/G71</f>
        <v>7.1147728772666111E-6</v>
      </c>
      <c r="I71" s="5">
        <f t="shared" ref="I71:I96" si="16">(60*G71)/(2*PI()*B71)</f>
        <v>93.841976383999992</v>
      </c>
      <c r="J71" s="7">
        <f t="shared" ref="J71:J96" si="17">(PI()/30)*F71*B71</f>
        <v>41765.212344228843</v>
      </c>
      <c r="K71" s="5">
        <f t="shared" ref="K71:K96" si="18">(60*J71)/(2*PI()*B71)</f>
        <v>93.841976383999992</v>
      </c>
      <c r="L71" s="5">
        <f t="shared" ref="L71:L96" si="19">(F71*B71)/9549</f>
        <v>41.766509543617126</v>
      </c>
      <c r="M71" s="5">
        <f t="shared" ref="M71:M96" si="20">(F71*B71)/5252</f>
        <v>75.938385306930684</v>
      </c>
      <c r="N71" s="16">
        <f t="shared" ref="N71:N96" si="21">((4*PI()*F71)/(1.6*1000))</f>
        <v>0.73703315901580313</v>
      </c>
      <c r="O71" s="17">
        <f t="shared" ref="O71:O96" si="22">$I$3/F71</f>
        <v>0.28771772548263896</v>
      </c>
    </row>
    <row r="72" spans="1:15" x14ac:dyDescent="0.25">
      <c r="A72" s="9">
        <v>114.39100000000001</v>
      </c>
      <c r="B72" s="6">
        <f t="shared" si="12"/>
        <v>4300</v>
      </c>
      <c r="C72" s="5">
        <v>0.30220000000000002</v>
      </c>
      <c r="D72" s="19">
        <v>1.1227799999999999</v>
      </c>
      <c r="E72" s="22"/>
      <c r="F72" s="21">
        <f t="shared" si="13"/>
        <v>93.317432416000003</v>
      </c>
      <c r="G72" s="5">
        <f t="shared" si="14"/>
        <v>42020.368285295357</v>
      </c>
      <c r="H72" s="8">
        <f t="shared" si="15"/>
        <v>7.1917503899115547E-6</v>
      </c>
      <c r="I72" s="5">
        <f t="shared" si="16"/>
        <v>93.317432416000003</v>
      </c>
      <c r="J72" s="7">
        <f t="shared" si="17"/>
        <v>42020.368285295357</v>
      </c>
      <c r="K72" s="5">
        <f t="shared" si="18"/>
        <v>93.317432416000003</v>
      </c>
      <c r="L72" s="5">
        <f t="shared" si="19"/>
        <v>42.021673409655463</v>
      </c>
      <c r="M72" s="5">
        <f t="shared" si="20"/>
        <v>76.402315192079215</v>
      </c>
      <c r="N72" s="16">
        <f t="shared" si="21"/>
        <v>0.73291340032491903</v>
      </c>
      <c r="O72" s="17">
        <f t="shared" si="22"/>
        <v>0.28933500741465579</v>
      </c>
    </row>
    <row r="73" spans="1:15" x14ac:dyDescent="0.25">
      <c r="A73" s="9">
        <v>114.01600000000001</v>
      </c>
      <c r="B73" s="6">
        <f t="shared" si="12"/>
        <v>4350</v>
      </c>
      <c r="C73" s="5">
        <v>0.30604999999999999</v>
      </c>
      <c r="D73" s="19">
        <v>1.1194299999999999</v>
      </c>
      <c r="E73" s="22"/>
      <c r="F73" s="21">
        <f t="shared" si="13"/>
        <v>93.011516415999992</v>
      </c>
      <c r="G73" s="5">
        <f t="shared" si="14"/>
        <v>42369.623017404039</v>
      </c>
      <c r="H73" s="8">
        <f t="shared" si="15"/>
        <v>7.2233354513039865E-6</v>
      </c>
      <c r="I73" s="5">
        <f t="shared" si="16"/>
        <v>93.011516415999992</v>
      </c>
      <c r="J73" s="7">
        <f t="shared" si="17"/>
        <v>42369.623017404039</v>
      </c>
      <c r="K73" s="5">
        <f t="shared" si="18"/>
        <v>93.011516415999992</v>
      </c>
      <c r="L73" s="5">
        <f t="shared" si="19"/>
        <v>42.370938989381081</v>
      </c>
      <c r="M73" s="5">
        <f t="shared" si="20"/>
        <v>77.037337473267314</v>
      </c>
      <c r="N73" s="16">
        <f t="shared" si="21"/>
        <v>0.73051074167938013</v>
      </c>
      <c r="O73" s="17">
        <f t="shared" si="22"/>
        <v>0.29028663374587682</v>
      </c>
    </row>
    <row r="74" spans="1:15" x14ac:dyDescent="0.25">
      <c r="A74" s="9">
        <v>113.871</v>
      </c>
      <c r="B74" s="6">
        <f t="shared" si="12"/>
        <v>4400</v>
      </c>
      <c r="C74" s="5">
        <v>0.30919999999999997</v>
      </c>
      <c r="D74" s="19">
        <v>1.1198600000000001</v>
      </c>
      <c r="E74" s="22"/>
      <c r="F74" s="21">
        <f t="shared" si="13"/>
        <v>92.893228895999997</v>
      </c>
      <c r="G74" s="5">
        <f t="shared" si="14"/>
        <v>42802.127201959942</v>
      </c>
      <c r="H74" s="8">
        <f t="shared" si="15"/>
        <v>7.223940028518991E-6</v>
      </c>
      <c r="I74" s="5">
        <f t="shared" si="16"/>
        <v>92.893228895999997</v>
      </c>
      <c r="J74" s="7">
        <f t="shared" si="17"/>
        <v>42802.127201959935</v>
      </c>
      <c r="K74" s="5">
        <f t="shared" si="18"/>
        <v>92.893228895999982</v>
      </c>
      <c r="L74" s="5">
        <f t="shared" si="19"/>
        <v>42.803456607225883</v>
      </c>
      <c r="M74" s="5">
        <f t="shared" si="20"/>
        <v>77.823725655445543</v>
      </c>
      <c r="N74" s="16">
        <f t="shared" si="21"/>
        <v>0.72958171366977165</v>
      </c>
      <c r="O74" s="17">
        <f t="shared" si="22"/>
        <v>0.29065627625268847</v>
      </c>
    </row>
    <row r="75" spans="1:15" x14ac:dyDescent="0.25">
      <c r="A75" s="9">
        <v>113.985</v>
      </c>
      <c r="B75" s="6">
        <f t="shared" si="12"/>
        <v>4450</v>
      </c>
      <c r="C75" s="5">
        <v>0.30990000000000001</v>
      </c>
      <c r="D75" s="19">
        <v>1.11873</v>
      </c>
      <c r="E75" s="22"/>
      <c r="F75" s="21">
        <f t="shared" si="13"/>
        <v>92.986227359999987</v>
      </c>
      <c r="G75" s="5">
        <f t="shared" si="14"/>
        <v>43331.852565948917</v>
      </c>
      <c r="H75" s="8">
        <f t="shared" si="15"/>
        <v>7.1517828490796158E-6</v>
      </c>
      <c r="I75" s="5">
        <f t="shared" si="16"/>
        <v>92.986227359999972</v>
      </c>
      <c r="J75" s="7">
        <f t="shared" si="17"/>
        <v>43331.852565948917</v>
      </c>
      <c r="K75" s="5">
        <f t="shared" si="18"/>
        <v>92.986227359999972</v>
      </c>
      <c r="L75" s="5">
        <f t="shared" si="19"/>
        <v>43.33319842412817</v>
      </c>
      <c r="M75" s="5">
        <f t="shared" si="20"/>
        <v>78.786883425742559</v>
      </c>
      <c r="N75" s="16">
        <f t="shared" si="21"/>
        <v>0.73031212189801553</v>
      </c>
      <c r="O75" s="17">
        <f t="shared" si="22"/>
        <v>0.29036558172715615</v>
      </c>
    </row>
    <row r="76" spans="1:15" x14ac:dyDescent="0.25">
      <c r="A76" s="9">
        <v>113.306</v>
      </c>
      <c r="B76" s="6">
        <f t="shared" si="12"/>
        <v>4500</v>
      </c>
      <c r="C76" s="5">
        <v>0.31445000000000001</v>
      </c>
      <c r="D76" s="19">
        <v>1.1156299999999999</v>
      </c>
      <c r="E76" s="22"/>
      <c r="F76" s="21">
        <f t="shared" si="13"/>
        <v>92.432315455999998</v>
      </c>
      <c r="G76" s="5">
        <f t="shared" si="14"/>
        <v>43557.702478629581</v>
      </c>
      <c r="H76" s="8">
        <f t="shared" si="15"/>
        <v>7.2191594621933166E-6</v>
      </c>
      <c r="I76" s="5">
        <f t="shared" si="16"/>
        <v>92.432315455999998</v>
      </c>
      <c r="J76" s="7">
        <f t="shared" si="17"/>
        <v>43557.702478629581</v>
      </c>
      <c r="K76" s="5">
        <f t="shared" si="18"/>
        <v>92.432315455999998</v>
      </c>
      <c r="L76" s="5">
        <f t="shared" si="19"/>
        <v>43.559055351555138</v>
      </c>
      <c r="M76" s="5">
        <f t="shared" si="20"/>
        <v>79.197528475247523</v>
      </c>
      <c r="N76" s="16">
        <f t="shared" si="21"/>
        <v>0.72596170797715975</v>
      </c>
      <c r="O76" s="17">
        <f t="shared" si="22"/>
        <v>0.29210563282765156</v>
      </c>
    </row>
    <row r="77" spans="1:15" x14ac:dyDescent="0.25">
      <c r="A77" s="9">
        <v>113.074</v>
      </c>
      <c r="B77" s="6">
        <f t="shared" si="12"/>
        <v>4550</v>
      </c>
      <c r="C77" s="5">
        <v>0.31709999999999999</v>
      </c>
      <c r="D77" s="19">
        <v>1.1095299999999999</v>
      </c>
      <c r="E77" s="22"/>
      <c r="F77" s="21">
        <f t="shared" si="13"/>
        <v>92.243055423999991</v>
      </c>
      <c r="G77" s="5">
        <f t="shared" si="14"/>
        <v>43951.4992984817</v>
      </c>
      <c r="H77" s="8">
        <f t="shared" si="15"/>
        <v>7.2147709420905739E-6</v>
      </c>
      <c r="I77" s="5">
        <f t="shared" si="16"/>
        <v>92.243055423999991</v>
      </c>
      <c r="J77" s="7">
        <f t="shared" si="17"/>
        <v>43951.4992984817</v>
      </c>
      <c r="K77" s="5">
        <f t="shared" si="18"/>
        <v>92.243055423999991</v>
      </c>
      <c r="L77" s="5">
        <f t="shared" si="19"/>
        <v>43.952864402471462</v>
      </c>
      <c r="M77" s="5">
        <f t="shared" si="20"/>
        <v>79.913538114851477</v>
      </c>
      <c r="N77" s="16">
        <f t="shared" si="21"/>
        <v>0.72447526316178623</v>
      </c>
      <c r="O77" s="17">
        <f t="shared" si="22"/>
        <v>0.29270496164608922</v>
      </c>
    </row>
    <row r="78" spans="1:15" x14ac:dyDescent="0.25">
      <c r="A78" s="9">
        <v>112.19499999999999</v>
      </c>
      <c r="B78" s="6">
        <f t="shared" si="12"/>
        <v>4600</v>
      </c>
      <c r="C78" s="5">
        <v>0.31940000000000002</v>
      </c>
      <c r="D78" s="19">
        <v>1.1056900000000001</v>
      </c>
      <c r="E78" s="22"/>
      <c r="F78" s="21">
        <f t="shared" si="13"/>
        <v>91.525988319999982</v>
      </c>
      <c r="G78" s="5">
        <f t="shared" si="14"/>
        <v>44089.063786194092</v>
      </c>
      <c r="H78" s="8">
        <f t="shared" si="15"/>
        <v>7.2444269070647835E-6</v>
      </c>
      <c r="I78" s="5">
        <f t="shared" si="16"/>
        <v>91.525988319999982</v>
      </c>
      <c r="J78" s="7">
        <f t="shared" si="17"/>
        <v>44089.063786194092</v>
      </c>
      <c r="K78" s="5">
        <f t="shared" si="18"/>
        <v>91.525988319999982</v>
      </c>
      <c r="L78" s="5">
        <f t="shared" si="19"/>
        <v>44.090433162844263</v>
      </c>
      <c r="M78" s="5">
        <f t="shared" si="20"/>
        <v>80.163660752475224</v>
      </c>
      <c r="N78" s="16">
        <f t="shared" si="21"/>
        <v>0.71884343129664285</v>
      </c>
      <c r="O78" s="17">
        <f t="shared" si="22"/>
        <v>0.29499818025018848</v>
      </c>
    </row>
    <row r="79" spans="1:15" x14ac:dyDescent="0.25">
      <c r="A79" s="9">
        <v>111.06100000000001</v>
      </c>
      <c r="B79" s="6">
        <f t="shared" si="12"/>
        <v>4650</v>
      </c>
      <c r="C79" s="5">
        <v>0.32055</v>
      </c>
      <c r="D79" s="19">
        <v>1.09782</v>
      </c>
      <c r="E79" s="22"/>
      <c r="F79" s="21">
        <f t="shared" si="13"/>
        <v>90.600898336</v>
      </c>
      <c r="G79" s="5">
        <f t="shared" si="14"/>
        <v>44117.82307625706</v>
      </c>
      <c r="H79" s="8">
        <f t="shared" si="15"/>
        <v>7.2657710115463692E-6</v>
      </c>
      <c r="I79" s="5">
        <f t="shared" si="16"/>
        <v>90.600898336</v>
      </c>
      <c r="J79" s="7">
        <f t="shared" si="17"/>
        <v>44117.82307625706</v>
      </c>
      <c r="K79" s="5">
        <f t="shared" si="18"/>
        <v>90.600898336</v>
      </c>
      <c r="L79" s="5">
        <f t="shared" si="19"/>
        <v>44.119193346151427</v>
      </c>
      <c r="M79" s="5">
        <f t="shared" si="20"/>
        <v>80.215951497029707</v>
      </c>
      <c r="N79" s="16">
        <f t="shared" si="21"/>
        <v>0.7115777915525332</v>
      </c>
      <c r="O79" s="17">
        <f t="shared" si="22"/>
        <v>0.29801029013938185</v>
      </c>
    </row>
    <row r="80" spans="1:15" x14ac:dyDescent="0.25">
      <c r="A80" s="9">
        <v>109.973</v>
      </c>
      <c r="B80" s="6">
        <f t="shared" si="12"/>
        <v>4700</v>
      </c>
      <c r="C80" s="5">
        <v>0.32069999999999999</v>
      </c>
      <c r="D80" s="19">
        <v>1.09558</v>
      </c>
      <c r="E80" s="22"/>
      <c r="F80" s="21">
        <f t="shared" si="13"/>
        <v>89.713334047999993</v>
      </c>
      <c r="G80" s="5">
        <f t="shared" si="14"/>
        <v>44155.364350631527</v>
      </c>
      <c r="H80" s="8">
        <f t="shared" si="15"/>
        <v>7.2629906856473082E-6</v>
      </c>
      <c r="I80" s="5">
        <f t="shared" si="16"/>
        <v>89.713334047999993</v>
      </c>
      <c r="J80" s="7">
        <f t="shared" si="17"/>
        <v>44155.364350631527</v>
      </c>
      <c r="K80" s="5">
        <f t="shared" si="18"/>
        <v>89.713334047999993</v>
      </c>
      <c r="L80" s="5">
        <f t="shared" si="19"/>
        <v>44.156735786532614</v>
      </c>
      <c r="M80" s="5">
        <f t="shared" si="20"/>
        <v>80.284209829702959</v>
      </c>
      <c r="N80" s="16">
        <f t="shared" si="21"/>
        <v>0.70460687793560961</v>
      </c>
      <c r="O80" s="17">
        <f t="shared" si="22"/>
        <v>0.30095860650495931</v>
      </c>
    </row>
    <row r="81" spans="1:15" x14ac:dyDescent="0.25">
      <c r="A81" s="9">
        <v>108.654</v>
      </c>
      <c r="B81" s="6">
        <f t="shared" si="12"/>
        <v>4750</v>
      </c>
      <c r="C81" s="5">
        <v>0.32485000000000003</v>
      </c>
      <c r="D81" s="19">
        <v>1.0882700000000001</v>
      </c>
      <c r="E81" s="22"/>
      <c r="F81" s="21">
        <f t="shared" si="13"/>
        <v>88.637325503999989</v>
      </c>
      <c r="G81" s="5">
        <f t="shared" si="14"/>
        <v>44089.875350892151</v>
      </c>
      <c r="H81" s="8">
        <f t="shared" si="15"/>
        <v>7.3679047040768449E-6</v>
      </c>
      <c r="I81" s="5">
        <f t="shared" si="16"/>
        <v>88.637325503999989</v>
      </c>
      <c r="J81" s="7">
        <f t="shared" si="17"/>
        <v>44089.875350892151</v>
      </c>
      <c r="K81" s="5">
        <f t="shared" si="18"/>
        <v>88.637325503999989</v>
      </c>
      <c r="L81" s="5">
        <f t="shared" si="19"/>
        <v>44.091244752748977</v>
      </c>
      <c r="M81" s="5">
        <f t="shared" si="20"/>
        <v>80.165136356435639</v>
      </c>
      <c r="N81" s="16">
        <f t="shared" si="21"/>
        <v>0.69615592659303394</v>
      </c>
      <c r="O81" s="17">
        <f t="shared" si="22"/>
        <v>0.30461207901384113</v>
      </c>
    </row>
    <row r="82" spans="1:15" x14ac:dyDescent="0.25">
      <c r="A82" s="9">
        <v>107.07599999999999</v>
      </c>
      <c r="B82" s="6">
        <f t="shared" si="12"/>
        <v>4800</v>
      </c>
      <c r="C82" s="5">
        <v>0.32455000000000001</v>
      </c>
      <c r="D82" s="19">
        <v>1.08396</v>
      </c>
      <c r="E82" s="22"/>
      <c r="F82" s="21">
        <f t="shared" si="13"/>
        <v>87.350030975999985</v>
      </c>
      <c r="G82" s="5">
        <f t="shared" si="14"/>
        <v>43906.914496806785</v>
      </c>
      <c r="H82" s="8">
        <f t="shared" si="15"/>
        <v>7.3917742505819562E-6</v>
      </c>
      <c r="I82" s="5">
        <f t="shared" si="16"/>
        <v>87.350030975999985</v>
      </c>
      <c r="J82" s="7">
        <f t="shared" si="17"/>
        <v>43906.914496806785</v>
      </c>
      <c r="K82" s="5">
        <f t="shared" si="18"/>
        <v>87.350030975999985</v>
      </c>
      <c r="L82" s="5">
        <f t="shared" si="19"/>
        <v>43.908278216022609</v>
      </c>
      <c r="M82" s="5">
        <f t="shared" si="20"/>
        <v>79.832473093069282</v>
      </c>
      <c r="N82" s="16">
        <f t="shared" si="21"/>
        <v>0.68604553901260601</v>
      </c>
      <c r="O82" s="17">
        <f t="shared" si="22"/>
        <v>0.30910120692937632</v>
      </c>
    </row>
    <row r="83" spans="1:15" x14ac:dyDescent="0.25">
      <c r="A83" s="9">
        <v>105.24</v>
      </c>
      <c r="B83" s="6">
        <f t="shared" si="12"/>
        <v>4850</v>
      </c>
      <c r="C83" s="5">
        <v>0.32569999999999999</v>
      </c>
      <c r="D83" s="19">
        <v>1.0822099999999999</v>
      </c>
      <c r="E83" s="22"/>
      <c r="F83" s="21">
        <f t="shared" si="13"/>
        <v>85.852266239999992</v>
      </c>
      <c r="G83" s="5">
        <f t="shared" si="14"/>
        <v>43603.577241035069</v>
      </c>
      <c r="H83" s="8">
        <f t="shared" si="15"/>
        <v>7.4695706317757258E-6</v>
      </c>
      <c r="I83" s="5">
        <f t="shared" si="16"/>
        <v>85.852266239999992</v>
      </c>
      <c r="J83" s="7">
        <f t="shared" si="17"/>
        <v>43603.577241035062</v>
      </c>
      <c r="K83" s="5">
        <f t="shared" si="18"/>
        <v>85.852266239999977</v>
      </c>
      <c r="L83" s="5">
        <f t="shared" si="19"/>
        <v>43.604931538799867</v>
      </c>
      <c r="M83" s="5">
        <f t="shared" si="20"/>
        <v>79.280938930693054</v>
      </c>
      <c r="N83" s="16">
        <f t="shared" si="21"/>
        <v>0.67428212228404749</v>
      </c>
      <c r="O83" s="17">
        <f t="shared" si="22"/>
        <v>0.31449373653715218</v>
      </c>
    </row>
    <row r="84" spans="1:15" x14ac:dyDescent="0.25">
      <c r="A84" s="9">
        <v>103.63200000000001</v>
      </c>
      <c r="B84" s="6">
        <f t="shared" si="12"/>
        <v>4900</v>
      </c>
      <c r="C84" s="5">
        <v>0.32769999999999999</v>
      </c>
      <c r="D84" s="19">
        <v>1.0846</v>
      </c>
      <c r="E84" s="22"/>
      <c r="F84" s="21">
        <f t="shared" si="13"/>
        <v>84.540498431999993</v>
      </c>
      <c r="G84" s="5">
        <f t="shared" si="14"/>
        <v>43379.995438115795</v>
      </c>
      <c r="H84" s="8">
        <f t="shared" si="15"/>
        <v>7.5541732240955164E-6</v>
      </c>
      <c r="I84" s="5">
        <f t="shared" si="16"/>
        <v>84.540498431999993</v>
      </c>
      <c r="J84" s="7">
        <f t="shared" si="17"/>
        <v>43379.995438115795</v>
      </c>
      <c r="K84" s="5">
        <f t="shared" si="18"/>
        <v>84.540498431999993</v>
      </c>
      <c r="L84" s="5">
        <f t="shared" si="19"/>
        <v>43.381342791580266</v>
      </c>
      <c r="M84" s="5">
        <f t="shared" si="20"/>
        <v>78.874417805940581</v>
      </c>
      <c r="N84" s="16">
        <f t="shared" si="21"/>
        <v>0.66397952201197652</v>
      </c>
      <c r="O84" s="17">
        <f t="shared" si="22"/>
        <v>0.31937356061033167</v>
      </c>
    </row>
    <row r="85" spans="1:15" x14ac:dyDescent="0.25">
      <c r="A85" s="9">
        <v>102.33499999999999</v>
      </c>
      <c r="B85" s="6">
        <f t="shared" si="12"/>
        <v>4950</v>
      </c>
      <c r="C85" s="5">
        <v>0.32845000000000002</v>
      </c>
      <c r="D85" s="19">
        <v>1.08823</v>
      </c>
      <c r="E85" s="22"/>
      <c r="F85" s="21">
        <f t="shared" si="13"/>
        <v>83.482436959999987</v>
      </c>
      <c r="G85" s="5">
        <f t="shared" si="14"/>
        <v>43274.188758455988</v>
      </c>
      <c r="H85" s="8">
        <f t="shared" si="15"/>
        <v>7.5899747499210898E-6</v>
      </c>
      <c r="I85" s="5">
        <f t="shared" si="16"/>
        <v>83.482436959999987</v>
      </c>
      <c r="J85" s="7">
        <f t="shared" si="17"/>
        <v>43274.188758455981</v>
      </c>
      <c r="K85" s="5">
        <f t="shared" si="18"/>
        <v>83.482436959999973</v>
      </c>
      <c r="L85" s="5">
        <f t="shared" si="19"/>
        <v>43.275532825636184</v>
      </c>
      <c r="M85" s="5">
        <f t="shared" si="20"/>
        <v>78.682037881188108</v>
      </c>
      <c r="N85" s="16">
        <f t="shared" si="21"/>
        <v>0.65566952664327249</v>
      </c>
      <c r="O85" s="17">
        <f t="shared" si="22"/>
        <v>0.32342132049806904</v>
      </c>
    </row>
    <row r="86" spans="1:15" x14ac:dyDescent="0.25">
      <c r="A86" s="9">
        <v>101.10599999999999</v>
      </c>
      <c r="B86" s="6">
        <f t="shared" si="12"/>
        <v>5000</v>
      </c>
      <c r="C86" s="5">
        <v>0.32869999999999999</v>
      </c>
      <c r="D86" s="19">
        <v>1.08687</v>
      </c>
      <c r="E86" s="22"/>
      <c r="F86" s="21">
        <f t="shared" si="13"/>
        <v>82.479848255999997</v>
      </c>
      <c r="G86" s="5">
        <f t="shared" si="14"/>
        <v>43186.347558375084</v>
      </c>
      <c r="H86" s="8">
        <f t="shared" si="15"/>
        <v>7.6112016547751685E-6</v>
      </c>
      <c r="I86" s="5">
        <f t="shared" si="16"/>
        <v>82.479848255999997</v>
      </c>
      <c r="J86" s="7">
        <f t="shared" si="17"/>
        <v>43186.347558375084</v>
      </c>
      <c r="K86" s="5">
        <f t="shared" si="18"/>
        <v>82.479848255999997</v>
      </c>
      <c r="L86" s="5">
        <f t="shared" si="19"/>
        <v>43.187688897266725</v>
      </c>
      <c r="M86" s="5">
        <f t="shared" si="20"/>
        <v>78.522323168316831</v>
      </c>
      <c r="N86" s="16">
        <f t="shared" si="21"/>
        <v>0.64779521337562629</v>
      </c>
      <c r="O86" s="17">
        <f t="shared" si="22"/>
        <v>0.32735268760676806</v>
      </c>
    </row>
    <row r="87" spans="1:15" x14ac:dyDescent="0.25">
      <c r="A87" s="9">
        <v>99.314899999999994</v>
      </c>
      <c r="B87" s="6">
        <f t="shared" si="12"/>
        <v>5050</v>
      </c>
      <c r="C87" s="5">
        <v>0.32984999999999998</v>
      </c>
      <c r="D87" s="19">
        <v>1.0891</v>
      </c>
      <c r="E87" s="22"/>
      <c r="F87" s="21">
        <f t="shared" si="13"/>
        <v>81.018711862399996</v>
      </c>
      <c r="G87" s="5">
        <f t="shared" si="14"/>
        <v>42845.511315021053</v>
      </c>
      <c r="H87" s="8">
        <f t="shared" si="15"/>
        <v>7.6985894175654075E-6</v>
      </c>
      <c r="I87" s="5">
        <f t="shared" si="16"/>
        <v>81.018711862399996</v>
      </c>
      <c r="J87" s="7">
        <f t="shared" si="17"/>
        <v>42845.511315021045</v>
      </c>
      <c r="K87" s="5">
        <f t="shared" si="18"/>
        <v>81.018711862399982</v>
      </c>
      <c r="L87" s="5">
        <f t="shared" si="19"/>
        <v>42.84684206776835</v>
      </c>
      <c r="M87" s="5">
        <f t="shared" si="20"/>
        <v>77.902607559999993</v>
      </c>
      <c r="N87" s="16">
        <f t="shared" si="21"/>
        <v>0.63631947497556007</v>
      </c>
      <c r="O87" s="17">
        <f t="shared" si="22"/>
        <v>0.33325634756889339</v>
      </c>
    </row>
    <row r="88" spans="1:15" x14ac:dyDescent="0.25">
      <c r="A88" s="9">
        <v>97.581500000000005</v>
      </c>
      <c r="B88" s="6">
        <f t="shared" si="12"/>
        <v>5100</v>
      </c>
      <c r="C88" s="5">
        <v>0.32969999999999999</v>
      </c>
      <c r="D88" s="19">
        <v>1.09185</v>
      </c>
      <c r="E88" s="22"/>
      <c r="F88" s="21">
        <f t="shared" si="13"/>
        <v>79.604645743999995</v>
      </c>
      <c r="G88" s="5">
        <f t="shared" si="14"/>
        <v>42514.512944364622</v>
      </c>
      <c r="H88" s="8">
        <f t="shared" si="15"/>
        <v>7.7549988737128967E-6</v>
      </c>
      <c r="I88" s="5">
        <f t="shared" si="16"/>
        <v>79.604645743999995</v>
      </c>
      <c r="J88" s="7">
        <f t="shared" si="17"/>
        <v>42514.512944364622</v>
      </c>
      <c r="K88" s="5">
        <f t="shared" si="18"/>
        <v>79.604645743999995</v>
      </c>
      <c r="L88" s="5">
        <f t="shared" si="19"/>
        <v>42.51583341652529</v>
      </c>
      <c r="M88" s="5">
        <f t="shared" si="20"/>
        <v>77.300779378217825</v>
      </c>
      <c r="N88" s="16">
        <f t="shared" si="21"/>
        <v>0.62521342565242088</v>
      </c>
      <c r="O88" s="17">
        <f t="shared" si="22"/>
        <v>0.33917618435020869</v>
      </c>
    </row>
    <row r="89" spans="1:15" x14ac:dyDescent="0.25">
      <c r="A89" s="9">
        <v>95.848600000000005</v>
      </c>
      <c r="B89" s="6">
        <f t="shared" si="12"/>
        <v>5150</v>
      </c>
      <c r="C89" s="5">
        <v>0.33095000000000002</v>
      </c>
      <c r="D89" s="19">
        <v>1.0940700000000001</v>
      </c>
      <c r="E89" s="22"/>
      <c r="F89" s="21">
        <f t="shared" si="13"/>
        <v>78.190987513599993</v>
      </c>
      <c r="G89" s="5">
        <f t="shared" si="14"/>
        <v>42168.92648469111</v>
      </c>
      <c r="H89" s="8">
        <f t="shared" si="15"/>
        <v>7.8481959961714276E-6</v>
      </c>
      <c r="I89" s="5">
        <f t="shared" si="16"/>
        <v>78.190987513599978</v>
      </c>
      <c r="J89" s="7">
        <f t="shared" si="17"/>
        <v>42168.92648469111</v>
      </c>
      <c r="K89" s="5">
        <f t="shared" si="18"/>
        <v>78.190987513599978</v>
      </c>
      <c r="L89" s="5">
        <f t="shared" si="19"/>
        <v>42.170236223168914</v>
      </c>
      <c r="M89" s="5">
        <f t="shared" si="20"/>
        <v>76.672426826930689</v>
      </c>
      <c r="N89" s="16">
        <f t="shared" si="21"/>
        <v>0.61411057987414241</v>
      </c>
      <c r="O89" s="17">
        <f t="shared" si="22"/>
        <v>0.34530833870468525</v>
      </c>
    </row>
    <row r="90" spans="1:15" x14ac:dyDescent="0.25">
      <c r="A90" s="9">
        <v>94.803299999999993</v>
      </c>
      <c r="B90" s="6">
        <f t="shared" si="12"/>
        <v>5200</v>
      </c>
      <c r="C90" s="5">
        <v>0.33379999999999999</v>
      </c>
      <c r="D90" s="19">
        <v>1.0934600000000001</v>
      </c>
      <c r="E90" s="22"/>
      <c r="F90" s="21">
        <f t="shared" si="13"/>
        <v>77.338256860799987</v>
      </c>
      <c r="G90" s="5">
        <f t="shared" si="14"/>
        <v>42113.985263190472</v>
      </c>
      <c r="H90" s="8">
        <f t="shared" si="15"/>
        <v>7.9261081066995634E-6</v>
      </c>
      <c r="I90" s="5">
        <f t="shared" si="16"/>
        <v>77.338256860799987</v>
      </c>
      <c r="J90" s="7">
        <f t="shared" si="17"/>
        <v>42113.985263190472</v>
      </c>
      <c r="K90" s="5">
        <f t="shared" si="18"/>
        <v>77.338256860799987</v>
      </c>
      <c r="L90" s="5">
        <f t="shared" si="19"/>
        <v>42.115293295230906</v>
      </c>
      <c r="M90" s="5">
        <f t="shared" si="20"/>
        <v>76.572531545346521</v>
      </c>
      <c r="N90" s="16">
        <f t="shared" si="21"/>
        <v>0.60741324898832416</v>
      </c>
      <c r="O90" s="17">
        <f t="shared" si="22"/>
        <v>0.34911570412812526</v>
      </c>
    </row>
    <row r="91" spans="1:15" x14ac:dyDescent="0.25">
      <c r="A91" s="9">
        <v>93.0976</v>
      </c>
      <c r="B91" s="6">
        <f t="shared" si="12"/>
        <v>5250</v>
      </c>
      <c r="C91" s="5">
        <v>0.33129999999999998</v>
      </c>
      <c r="D91" s="19">
        <v>1.0880399999999999</v>
      </c>
      <c r="E91" s="22"/>
      <c r="F91" s="21">
        <f t="shared" si="13"/>
        <v>75.94678773759999</v>
      </c>
      <c r="G91" s="5">
        <f t="shared" si="14"/>
        <v>41753.927323532822</v>
      </c>
      <c r="H91" s="8">
        <f t="shared" si="15"/>
        <v>7.934582953907593E-6</v>
      </c>
      <c r="I91" s="5">
        <f t="shared" si="16"/>
        <v>75.946787737600005</v>
      </c>
      <c r="J91" s="7">
        <f t="shared" si="17"/>
        <v>41753.927323532815</v>
      </c>
      <c r="K91" s="5">
        <f t="shared" si="18"/>
        <v>75.946787737600005</v>
      </c>
      <c r="L91" s="5">
        <f t="shared" si="19"/>
        <v>41.755224172415957</v>
      </c>
      <c r="M91" s="5">
        <f t="shared" si="20"/>
        <v>75.917866645544549</v>
      </c>
      <c r="N91" s="16">
        <f t="shared" si="21"/>
        <v>0.59648467605046884</v>
      </c>
      <c r="O91" s="17">
        <f t="shared" si="22"/>
        <v>0.3555120737072695</v>
      </c>
    </row>
    <row r="92" spans="1:15" x14ac:dyDescent="0.25">
      <c r="A92" s="9">
        <v>91.788600000000002</v>
      </c>
      <c r="B92" s="6">
        <f t="shared" si="12"/>
        <v>5300</v>
      </c>
      <c r="C92" s="5">
        <v>0.33239999999999997</v>
      </c>
      <c r="D92" s="19">
        <v>1.0833900000000001</v>
      </c>
      <c r="E92" s="22"/>
      <c r="F92" s="21">
        <f t="shared" si="13"/>
        <v>74.878936953600004</v>
      </c>
      <c r="G92" s="5">
        <f t="shared" si="14"/>
        <v>41558.910889427607</v>
      </c>
      <c r="H92" s="8">
        <f t="shared" si="15"/>
        <v>7.9982846731568467E-6</v>
      </c>
      <c r="I92" s="5">
        <f t="shared" si="16"/>
        <v>74.87893695359999</v>
      </c>
      <c r="J92" s="7">
        <f t="shared" si="17"/>
        <v>41558.910889427607</v>
      </c>
      <c r="K92" s="5">
        <f t="shared" si="18"/>
        <v>74.87893695359999</v>
      </c>
      <c r="L92" s="5">
        <f t="shared" si="19"/>
        <v>41.560201681231547</v>
      </c>
      <c r="M92" s="5">
        <f t="shared" si="20"/>
        <v>75.563283673663364</v>
      </c>
      <c r="N92" s="16">
        <f t="shared" si="21"/>
        <v>0.58809779560510766</v>
      </c>
      <c r="O92" s="17">
        <f t="shared" si="22"/>
        <v>0.3605820421399813</v>
      </c>
    </row>
    <row r="93" spans="1:15" x14ac:dyDescent="0.25">
      <c r="A93" s="9">
        <v>90.593800000000002</v>
      </c>
      <c r="B93" s="6">
        <f t="shared" si="12"/>
        <v>5350</v>
      </c>
      <c r="C93" s="5">
        <v>0.33079999999999998</v>
      </c>
      <c r="D93" s="19">
        <v>1.0800700000000001</v>
      </c>
      <c r="E93" s="22"/>
      <c r="F93" s="21">
        <f t="shared" si="13"/>
        <v>73.904247788799992</v>
      </c>
      <c r="G93" s="5">
        <f t="shared" si="14"/>
        <v>41404.905809489988</v>
      </c>
      <c r="H93" s="8">
        <f t="shared" si="15"/>
        <v>7.9893914388323697E-6</v>
      </c>
      <c r="I93" s="5">
        <f t="shared" si="16"/>
        <v>73.904247788799992</v>
      </c>
      <c r="J93" s="7">
        <f t="shared" si="17"/>
        <v>41404.905809489988</v>
      </c>
      <c r="K93" s="5">
        <f t="shared" si="18"/>
        <v>73.904247788799992</v>
      </c>
      <c r="L93" s="5">
        <f t="shared" si="19"/>
        <v>41.406191817999783</v>
      </c>
      <c r="M93" s="5">
        <f t="shared" si="20"/>
        <v>75.283268406336617</v>
      </c>
      <c r="N93" s="16">
        <f t="shared" si="21"/>
        <v>0.58044260480593446</v>
      </c>
      <c r="O93" s="17">
        <f t="shared" si="22"/>
        <v>0.36533759300492852</v>
      </c>
    </row>
    <row r="94" spans="1:15" x14ac:dyDescent="0.25">
      <c r="A94" s="9">
        <v>89.6374</v>
      </c>
      <c r="B94" s="6">
        <f t="shared" si="12"/>
        <v>5400</v>
      </c>
      <c r="C94" s="5">
        <v>0.33879999999999999</v>
      </c>
      <c r="D94" s="19">
        <v>1.0789500000000001</v>
      </c>
      <c r="E94" s="22"/>
      <c r="F94" s="21">
        <f t="shared" si="13"/>
        <v>73.124039622399991</v>
      </c>
      <c r="G94" s="5">
        <f t="shared" si="14"/>
        <v>41350.670222137342</v>
      </c>
      <c r="H94" s="8">
        <f t="shared" si="15"/>
        <v>8.1933375730055589E-6</v>
      </c>
      <c r="I94" s="5">
        <f t="shared" si="16"/>
        <v>73.124039622399991</v>
      </c>
      <c r="J94" s="7">
        <f t="shared" si="17"/>
        <v>41350.670222137334</v>
      </c>
      <c r="K94" s="5">
        <f t="shared" si="18"/>
        <v>73.124039622399977</v>
      </c>
      <c r="L94" s="5">
        <f t="shared" si="19"/>
        <v>41.351954546126294</v>
      </c>
      <c r="M94" s="5">
        <f t="shared" si="20"/>
        <v>75.184656123564352</v>
      </c>
      <c r="N94" s="16">
        <f t="shared" si="21"/>
        <v>0.57431486419635192</v>
      </c>
      <c r="O94" s="17">
        <f t="shared" si="22"/>
        <v>0.36923561853835446</v>
      </c>
    </row>
    <row r="95" spans="1:15" x14ac:dyDescent="0.25">
      <c r="A95" s="9">
        <v>88.925600000000003</v>
      </c>
      <c r="B95" s="6">
        <f t="shared" si="12"/>
        <v>5450</v>
      </c>
      <c r="C95" s="5">
        <v>0.34379999999999999</v>
      </c>
      <c r="D95" s="19">
        <v>1.0792299999999999</v>
      </c>
      <c r="E95" s="22"/>
      <c r="F95" s="21">
        <f t="shared" si="13"/>
        <v>72.543370265600004</v>
      </c>
      <c r="G95" s="5">
        <f t="shared" si="14"/>
        <v>41402.145635238005</v>
      </c>
      <c r="H95" s="8">
        <f t="shared" si="15"/>
        <v>8.3039174594706642E-6</v>
      </c>
      <c r="I95" s="5">
        <f t="shared" si="16"/>
        <v>72.543370265600004</v>
      </c>
      <c r="J95" s="7">
        <f t="shared" si="17"/>
        <v>41402.145635237997</v>
      </c>
      <c r="K95" s="5">
        <f t="shared" si="18"/>
        <v>72.543370265599989</v>
      </c>
      <c r="L95" s="5">
        <f t="shared" si="19"/>
        <v>41.403431558018646</v>
      </c>
      <c r="M95" s="5">
        <f t="shared" si="20"/>
        <v>75.278249799603969</v>
      </c>
      <c r="N95" s="16">
        <f t="shared" si="21"/>
        <v>0.56975429773263297</v>
      </c>
      <c r="O95" s="17">
        <f t="shared" si="22"/>
        <v>0.37219114443051143</v>
      </c>
    </row>
    <row r="96" spans="1:15" x14ac:dyDescent="0.25">
      <c r="A96" s="9">
        <v>88.647400000000005</v>
      </c>
      <c r="B96" s="6">
        <f t="shared" si="12"/>
        <v>5500</v>
      </c>
      <c r="C96" s="5">
        <v>0.3488</v>
      </c>
      <c r="D96" s="19">
        <v>1.0836600000000001</v>
      </c>
      <c r="E96" s="22"/>
      <c r="F96" s="21">
        <f t="shared" si="13"/>
        <v>72.316421382399994</v>
      </c>
      <c r="G96" s="5">
        <f t="shared" si="14"/>
        <v>41651.268660622802</v>
      </c>
      <c r="H96" s="8">
        <f t="shared" si="15"/>
        <v>8.3742947385839485E-6</v>
      </c>
      <c r="I96" s="5">
        <f t="shared" si="16"/>
        <v>72.316421382400009</v>
      </c>
      <c r="J96" s="7">
        <f t="shared" si="17"/>
        <v>41651.268660622802</v>
      </c>
      <c r="K96" s="5">
        <f t="shared" si="18"/>
        <v>72.316421382400009</v>
      </c>
      <c r="L96" s="5">
        <f t="shared" si="19"/>
        <v>41.652562320996964</v>
      </c>
      <c r="M96" s="5">
        <f t="shared" si="20"/>
        <v>75.731210510891088</v>
      </c>
      <c r="N96" s="16">
        <f t="shared" si="21"/>
        <v>0.56797184537212919</v>
      </c>
      <c r="O96" s="17">
        <f t="shared" si="22"/>
        <v>0.37335918293339559</v>
      </c>
    </row>
    <row r="97" spans="8:8" x14ac:dyDescent="0.25">
      <c r="H97" s="4"/>
    </row>
    <row r="98" spans="8:8" x14ac:dyDescent="0.25">
      <c r="H98" s="4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Props1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Callum Jones (2305269)</cp:lastModifiedBy>
  <cp:revision/>
  <dcterms:created xsi:type="dcterms:W3CDTF">2019-10-18T15:00:30Z</dcterms:created>
  <dcterms:modified xsi:type="dcterms:W3CDTF">2024-03-11T15:46:06Z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