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UWTSD\Academic Sessions\2017-2018\Assessment\Indie Game Development\"/>
    </mc:Choice>
  </mc:AlternateContent>
  <bookViews>
    <workbookView xWindow="0" yWindow="0" windowWidth="28800" windowHeight="127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5" i="1" l="1"/>
  <c r="F36" i="1"/>
  <c r="E36" i="1"/>
  <c r="E35" i="1"/>
  <c r="E31" i="1"/>
  <c r="F31" i="1"/>
  <c r="F29" i="1"/>
  <c r="F28" i="1"/>
  <c r="F27" i="1"/>
  <c r="F26" i="1"/>
  <c r="F25" i="1"/>
  <c r="F24" i="1"/>
  <c r="F23" i="1"/>
  <c r="E32" i="1"/>
  <c r="E29" i="1"/>
  <c r="E28" i="1"/>
  <c r="E27" i="1"/>
  <c r="E26" i="1"/>
  <c r="E25" i="1"/>
  <c r="E24" i="1"/>
  <c r="E23" i="1"/>
  <c r="F32" i="1" l="1"/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2" i="1"/>
  <c r="G35" i="1" l="1"/>
  <c r="G36" i="1"/>
  <c r="G31" i="1"/>
  <c r="G26" i="1"/>
  <c r="G29" i="1"/>
  <c r="G25" i="1"/>
  <c r="G28" i="1"/>
  <c r="G24" i="1"/>
  <c r="G27" i="1"/>
  <c r="G23" i="1"/>
  <c r="G32" i="1" l="1"/>
</calcChain>
</file>

<file path=xl/sharedStrings.xml><?xml version="1.0" encoding="utf-8"?>
<sst xmlns="http://schemas.openxmlformats.org/spreadsheetml/2006/main" count="111" uniqueCount="76">
  <si>
    <t>Student No.</t>
  </si>
  <si>
    <t>Firstname</t>
  </si>
  <si>
    <t>Surname</t>
  </si>
  <si>
    <t>Stream</t>
  </si>
  <si>
    <t>HND</t>
  </si>
  <si>
    <t>Coursework 1</t>
  </si>
  <si>
    <t>Coursework 2</t>
  </si>
  <si>
    <t>1550157</t>
  </si>
  <si>
    <t xml:space="preserve">JOSHUA  </t>
  </si>
  <si>
    <t>BURGE</t>
  </si>
  <si>
    <t>1550750</t>
  </si>
  <si>
    <t xml:space="preserve">OLIVER  </t>
  </si>
  <si>
    <t>JORDAN</t>
  </si>
  <si>
    <t>1650650</t>
  </si>
  <si>
    <t xml:space="preserve">ANDREW  </t>
  </si>
  <si>
    <t>RIDGEWAY</t>
  </si>
  <si>
    <t>1650717</t>
  </si>
  <si>
    <t>MATHEW WADE ALEX</t>
  </si>
  <si>
    <t>TAYLOR</t>
  </si>
  <si>
    <t>1650732</t>
  </si>
  <si>
    <t xml:space="preserve">GEORGE ANTHONY </t>
  </si>
  <si>
    <t>THOMAS</t>
  </si>
  <si>
    <t>1551077</t>
  </si>
  <si>
    <t xml:space="preserve">ZACH  </t>
  </si>
  <si>
    <t>PORT-LINCOLN</t>
  </si>
  <si>
    <t>1650220</t>
  </si>
  <si>
    <t>STEFFAN LUKE SCOTT</t>
  </si>
  <si>
    <t>DAVIES</t>
  </si>
  <si>
    <t>1650597</t>
  </si>
  <si>
    <t xml:space="preserve">HARRY FRANCIS </t>
  </si>
  <si>
    <t>PHILLIPS</t>
  </si>
  <si>
    <t>1650628</t>
  </si>
  <si>
    <t xml:space="preserve">ETHAN  </t>
  </si>
  <si>
    <t>RANDELL</t>
  </si>
  <si>
    <t>1551469</t>
  </si>
  <si>
    <t xml:space="preserve">IESTYN  </t>
  </si>
  <si>
    <t>WILLIAMS</t>
  </si>
  <si>
    <t>1650355</t>
  </si>
  <si>
    <t xml:space="preserve">LEWIS  </t>
  </si>
  <si>
    <t>IRESON</t>
  </si>
  <si>
    <t>1451605</t>
  </si>
  <si>
    <t xml:space="preserve">KYLE  </t>
  </si>
  <si>
    <t>1650986</t>
  </si>
  <si>
    <t xml:space="preserve">RICHARD  </t>
  </si>
  <si>
    <t>HANKEY</t>
  </si>
  <si>
    <t>1651487</t>
  </si>
  <si>
    <t xml:space="preserve">STEFFAN  </t>
  </si>
  <si>
    <t>BENSON</t>
  </si>
  <si>
    <t>1650734</t>
  </si>
  <si>
    <t xml:space="preserve">RHIANNON  </t>
  </si>
  <si>
    <t>1650711</t>
  </si>
  <si>
    <t xml:space="preserve">FRASER  </t>
  </si>
  <si>
    <t>SWEETMAN</t>
  </si>
  <si>
    <t>MCOMP_MCOMPCGDSH</t>
  </si>
  <si>
    <t>N</t>
  </si>
  <si>
    <t>BSC_CGDSH</t>
  </si>
  <si>
    <t>1st</t>
  </si>
  <si>
    <t>Exceptional</t>
  </si>
  <si>
    <t>&gt;= 80%</t>
  </si>
  <si>
    <t>Excellent</t>
  </si>
  <si>
    <t>70 - 79%</t>
  </si>
  <si>
    <t>Very Good</t>
  </si>
  <si>
    <t>60 - 69%</t>
  </si>
  <si>
    <t>2.2</t>
  </si>
  <si>
    <t>Good</t>
  </si>
  <si>
    <t>50 - 59%</t>
  </si>
  <si>
    <t>3rd</t>
  </si>
  <si>
    <t>Satisfactory</t>
  </si>
  <si>
    <t>40 - 49%</t>
  </si>
  <si>
    <t>Fail</t>
  </si>
  <si>
    <t>30 - 39%</t>
  </si>
  <si>
    <t>&lt;= 29%</t>
  </si>
  <si>
    <t>No Submission</t>
  </si>
  <si>
    <t>Average</t>
  </si>
  <si>
    <t>Standard Deviation</t>
  </si>
  <si>
    <t>Overall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</si>
</sst>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2" xfId="0" applyFont="1" applyBorder="1"/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 applyAlignment="1">
      <alignment horizontal="left"/>
    </xf>
    <xf numFmtId="0" fontId="0" fillId="2" borderId="1" xfId="0" applyFill="1" applyBorder="1"/>
    <xf numFmtId="0" fontId="0" fillId="0" borderId="7" xfId="0" applyFill="1" applyBorder="1"/>
    <xf numFmtId="0" fontId="0" fillId="0" borderId="0" xfId="0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2" fontId="0" fillId="0" borderId="1" xfId="0" applyNumberFormat="1" applyBorder="1"/>
  </cellXfs>
  <cellStyles count="1">
    <cellStyle name="Normal" xfId="0" builtinId="0"/>
  </cellStyles>
  <dxfs count="6"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workbookViewId="0">
      <selection activeCell="E35" sqref="E35"/>
    </sheetView>
  </sheetViews>
  <sheetFormatPr defaultRowHeight="15" x14ac:dyDescent="0.25"/>
  <cols>
    <col min="1" max="1" width="11.5703125" bestFit="1" customWidth="1"/>
    <col min="2" max="2" width="17.28515625" customWidth="1"/>
    <col min="3" max="3" width="21.85546875" customWidth="1"/>
    <col min="4" max="4" width="22.7109375" bestFit="1" customWidth="1"/>
    <col min="6" max="7" width="13.140625" bestFit="1" customWidth="1"/>
    <col min="8" max="8" width="13.140625" customWidth="1"/>
  </cols>
  <sheetData>
    <row r="1" spans="1:9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11" t="s">
        <v>75</v>
      </c>
    </row>
    <row r="2" spans="1:9" x14ac:dyDescent="0.25">
      <c r="A2" s="4" t="s">
        <v>45</v>
      </c>
      <c r="B2" s="1" t="s">
        <v>46</v>
      </c>
      <c r="C2" s="1" t="s">
        <v>47</v>
      </c>
      <c r="D2" s="1" t="s">
        <v>55</v>
      </c>
      <c r="E2" s="1" t="s">
        <v>54</v>
      </c>
      <c r="F2" s="1">
        <v>57</v>
      </c>
      <c r="G2" s="1">
        <v>37</v>
      </c>
      <c r="H2" s="12">
        <f>(0.5*F2)+ (0.5*G2)</f>
        <v>47</v>
      </c>
    </row>
    <row r="3" spans="1:9" x14ac:dyDescent="0.25">
      <c r="A3" s="4" t="s">
        <v>7</v>
      </c>
      <c r="B3" s="1" t="s">
        <v>8</v>
      </c>
      <c r="C3" s="1" t="s">
        <v>9</v>
      </c>
      <c r="D3" s="1" t="s">
        <v>53</v>
      </c>
      <c r="E3" s="1" t="s">
        <v>54</v>
      </c>
      <c r="F3" s="1">
        <v>48</v>
      </c>
      <c r="G3" s="8">
        <v>40</v>
      </c>
      <c r="H3" s="12">
        <f t="shared" ref="H3:H17" si="0">(0.5*F3)+ (0.5*G3)</f>
        <v>44</v>
      </c>
    </row>
    <row r="4" spans="1:9" x14ac:dyDescent="0.25">
      <c r="A4" s="4" t="s">
        <v>25</v>
      </c>
      <c r="B4" s="1" t="s">
        <v>26</v>
      </c>
      <c r="C4" s="1" t="s">
        <v>27</v>
      </c>
      <c r="D4" s="1" t="s">
        <v>53</v>
      </c>
      <c r="E4" s="1" t="s">
        <v>54</v>
      </c>
      <c r="F4" s="1">
        <v>51</v>
      </c>
      <c r="G4" s="1">
        <v>10</v>
      </c>
      <c r="H4" s="12">
        <f t="shared" si="0"/>
        <v>30.5</v>
      </c>
    </row>
    <row r="5" spans="1:9" x14ac:dyDescent="0.25">
      <c r="A5" s="4" t="s">
        <v>42</v>
      </c>
      <c r="B5" s="1" t="s">
        <v>43</v>
      </c>
      <c r="C5" s="1" t="s">
        <v>44</v>
      </c>
      <c r="D5" s="1" t="s">
        <v>53</v>
      </c>
      <c r="E5" s="1" t="s">
        <v>54</v>
      </c>
      <c r="F5" s="1">
        <v>44.5</v>
      </c>
      <c r="G5" s="1"/>
      <c r="H5" s="12">
        <f t="shared" si="0"/>
        <v>22.25</v>
      </c>
    </row>
    <row r="6" spans="1:9" x14ac:dyDescent="0.25">
      <c r="A6" s="4" t="s">
        <v>37</v>
      </c>
      <c r="B6" s="1" t="s">
        <v>38</v>
      </c>
      <c r="C6" s="1" t="s">
        <v>39</v>
      </c>
      <c r="D6" s="1" t="s">
        <v>55</v>
      </c>
      <c r="E6" s="1" t="s">
        <v>54</v>
      </c>
      <c r="F6" s="1">
        <v>0</v>
      </c>
      <c r="G6" s="1">
        <v>0</v>
      </c>
      <c r="H6" s="12">
        <f t="shared" si="0"/>
        <v>0</v>
      </c>
    </row>
    <row r="7" spans="1:9" x14ac:dyDescent="0.25">
      <c r="A7" s="4" t="s">
        <v>10</v>
      </c>
      <c r="B7" s="1" t="s">
        <v>11</v>
      </c>
      <c r="C7" s="1" t="s">
        <v>12</v>
      </c>
      <c r="D7" s="1" t="s">
        <v>55</v>
      </c>
      <c r="E7" s="1" t="s">
        <v>54</v>
      </c>
      <c r="F7" s="8">
        <v>40</v>
      </c>
      <c r="G7" s="8">
        <v>40</v>
      </c>
      <c r="H7" s="12">
        <f t="shared" si="0"/>
        <v>40</v>
      </c>
      <c r="I7" s="9"/>
    </row>
    <row r="8" spans="1:9" x14ac:dyDescent="0.25">
      <c r="A8" s="4" t="s">
        <v>28</v>
      </c>
      <c r="B8" s="1" t="s">
        <v>29</v>
      </c>
      <c r="C8" s="1" t="s">
        <v>30</v>
      </c>
      <c r="D8" s="1" t="s">
        <v>55</v>
      </c>
      <c r="E8" s="1" t="s">
        <v>54</v>
      </c>
      <c r="F8" s="1">
        <v>0</v>
      </c>
      <c r="G8" s="1">
        <v>0</v>
      </c>
      <c r="H8" s="12">
        <f t="shared" si="0"/>
        <v>0</v>
      </c>
    </row>
    <row r="9" spans="1:9" x14ac:dyDescent="0.25">
      <c r="A9" s="4" t="s">
        <v>22</v>
      </c>
      <c r="B9" s="1" t="s">
        <v>23</v>
      </c>
      <c r="C9" s="1" t="s">
        <v>24</v>
      </c>
      <c r="D9" s="1" t="s">
        <v>55</v>
      </c>
      <c r="E9" s="1" t="s">
        <v>54</v>
      </c>
      <c r="F9" s="1">
        <v>36.5</v>
      </c>
      <c r="G9" s="1">
        <v>42</v>
      </c>
      <c r="H9" s="12">
        <f t="shared" si="0"/>
        <v>39.25</v>
      </c>
    </row>
    <row r="10" spans="1:9" x14ac:dyDescent="0.25">
      <c r="A10" s="4" t="s">
        <v>31</v>
      </c>
      <c r="B10" s="1" t="s">
        <v>32</v>
      </c>
      <c r="C10" s="1" t="s">
        <v>33</v>
      </c>
      <c r="D10" s="1" t="s">
        <v>53</v>
      </c>
      <c r="E10" s="1" t="s">
        <v>54</v>
      </c>
      <c r="F10" s="1">
        <v>47</v>
      </c>
      <c r="G10" s="1">
        <v>32</v>
      </c>
      <c r="H10" s="12">
        <f t="shared" si="0"/>
        <v>39.5</v>
      </c>
    </row>
    <row r="11" spans="1:9" x14ac:dyDescent="0.25">
      <c r="A11" s="4" t="s">
        <v>13</v>
      </c>
      <c r="B11" s="1" t="s">
        <v>14</v>
      </c>
      <c r="C11" s="1" t="s">
        <v>15</v>
      </c>
      <c r="D11" s="1" t="s">
        <v>55</v>
      </c>
      <c r="E11" s="1" t="s">
        <v>54</v>
      </c>
      <c r="F11" s="1">
        <v>63</v>
      </c>
      <c r="G11" s="1">
        <v>62</v>
      </c>
      <c r="H11" s="12">
        <f t="shared" si="0"/>
        <v>62.5</v>
      </c>
    </row>
    <row r="12" spans="1:9" x14ac:dyDescent="0.25">
      <c r="A12" s="4" t="s">
        <v>50</v>
      </c>
      <c r="B12" s="1" t="s">
        <v>51</v>
      </c>
      <c r="C12" s="1" t="s">
        <v>52</v>
      </c>
      <c r="D12" s="1" t="s">
        <v>53</v>
      </c>
      <c r="E12" s="1" t="s">
        <v>54</v>
      </c>
      <c r="F12" s="1">
        <v>47.5</v>
      </c>
      <c r="G12" s="1">
        <v>0</v>
      </c>
      <c r="H12" s="12">
        <f t="shared" si="0"/>
        <v>23.75</v>
      </c>
    </row>
    <row r="13" spans="1:9" x14ac:dyDescent="0.25">
      <c r="A13" s="4" t="s">
        <v>16</v>
      </c>
      <c r="B13" s="1" t="s">
        <v>17</v>
      </c>
      <c r="C13" s="1" t="s">
        <v>18</v>
      </c>
      <c r="D13" s="1" t="s">
        <v>55</v>
      </c>
      <c r="E13" s="1" t="s">
        <v>54</v>
      </c>
      <c r="F13" s="1">
        <v>61</v>
      </c>
      <c r="G13" s="1">
        <v>63</v>
      </c>
      <c r="H13" s="12">
        <f t="shared" si="0"/>
        <v>62</v>
      </c>
    </row>
    <row r="14" spans="1:9" x14ac:dyDescent="0.25">
      <c r="A14" s="4" t="s">
        <v>19</v>
      </c>
      <c r="B14" s="1" t="s">
        <v>20</v>
      </c>
      <c r="C14" s="1" t="s">
        <v>21</v>
      </c>
      <c r="D14" s="1" t="s">
        <v>55</v>
      </c>
      <c r="E14" s="1" t="s">
        <v>54</v>
      </c>
      <c r="F14" s="1">
        <v>63</v>
      </c>
      <c r="G14" s="1">
        <v>68</v>
      </c>
      <c r="H14" s="12">
        <f t="shared" si="0"/>
        <v>65.5</v>
      </c>
    </row>
    <row r="15" spans="1:9" x14ac:dyDescent="0.25">
      <c r="A15" s="4" t="s">
        <v>40</v>
      </c>
      <c r="B15" s="1" t="s">
        <v>41</v>
      </c>
      <c r="C15" s="1" t="s">
        <v>21</v>
      </c>
      <c r="D15" s="1" t="s">
        <v>55</v>
      </c>
      <c r="E15" s="1" t="s">
        <v>54</v>
      </c>
      <c r="F15" s="8">
        <v>40</v>
      </c>
      <c r="G15" s="1">
        <v>30.5</v>
      </c>
      <c r="H15" s="12">
        <f t="shared" si="0"/>
        <v>35.25</v>
      </c>
    </row>
    <row r="16" spans="1:9" x14ac:dyDescent="0.25">
      <c r="A16" s="4" t="s">
        <v>48</v>
      </c>
      <c r="B16" s="1" t="s">
        <v>49</v>
      </c>
      <c r="C16" s="1" t="s">
        <v>21</v>
      </c>
      <c r="D16" s="1" t="s">
        <v>55</v>
      </c>
      <c r="E16" s="1" t="s">
        <v>54</v>
      </c>
      <c r="F16" s="1">
        <v>48.5</v>
      </c>
      <c r="G16" s="1">
        <v>47</v>
      </c>
      <c r="H16" s="12">
        <f t="shared" si="0"/>
        <v>47.75</v>
      </c>
    </row>
    <row r="17" spans="1:8" ht="15.75" thickBot="1" x14ac:dyDescent="0.3">
      <c r="A17" s="5" t="s">
        <v>34</v>
      </c>
      <c r="B17" s="6" t="s">
        <v>35</v>
      </c>
      <c r="C17" s="6" t="s">
        <v>36</v>
      </c>
      <c r="D17" s="6" t="s">
        <v>55</v>
      </c>
      <c r="E17" s="6" t="s">
        <v>54</v>
      </c>
      <c r="F17" s="6">
        <v>82</v>
      </c>
      <c r="G17" s="6">
        <v>0</v>
      </c>
      <c r="H17" s="13">
        <f t="shared" si="0"/>
        <v>41</v>
      </c>
    </row>
    <row r="23" spans="1:8" x14ac:dyDescent="0.25">
      <c r="B23" s="1" t="s">
        <v>56</v>
      </c>
      <c r="C23" s="1" t="s">
        <v>57</v>
      </c>
      <c r="D23" s="1" t="s">
        <v>58</v>
      </c>
      <c r="E23" s="1">
        <f>COUNTIFS($F$2:$F$17,"&gt;=80")</f>
        <v>1</v>
      </c>
      <c r="F23" s="1">
        <f>COUNTIFS($G$2:$G$17,"&gt;=80")</f>
        <v>0</v>
      </c>
      <c r="G23" s="1">
        <f>COUNTIFS($H$2:$H$17,"&gt;=80")</f>
        <v>0</v>
      </c>
      <c r="H23" s="10"/>
    </row>
    <row r="24" spans="1:8" x14ac:dyDescent="0.25">
      <c r="B24" s="1" t="s">
        <v>56</v>
      </c>
      <c r="C24" s="1" t="s">
        <v>59</v>
      </c>
      <c r="D24" s="1" t="s">
        <v>60</v>
      </c>
      <c r="E24" s="1">
        <f>COUNTIFS($F$2:$F$17,"&gt;=70",$F$2:$F$17,"&lt;80")</f>
        <v>0</v>
      </c>
      <c r="F24" s="1">
        <f>COUNTIFS($G$2:$G$17,"&gt;=70",$G$2:$G$17,"&lt;80")</f>
        <v>0</v>
      </c>
      <c r="G24" s="1">
        <f>COUNTIFS($H$2:$H$17,"&gt;=70",$H$2:$H$17,"&lt;80")</f>
        <v>0</v>
      </c>
      <c r="H24" s="10"/>
    </row>
    <row r="25" spans="1:8" x14ac:dyDescent="0.25">
      <c r="B25" s="7">
        <v>2.1</v>
      </c>
      <c r="C25" s="1" t="s">
        <v>61</v>
      </c>
      <c r="D25" s="1" t="s">
        <v>62</v>
      </c>
      <c r="E25" s="1">
        <f>COUNTIFS($F$2:$F$17,"&gt;=60",$F$2:$F$17,"&lt;70")</f>
        <v>3</v>
      </c>
      <c r="F25" s="1">
        <f>COUNTIFS($G$2:$G$17,"&gt;=60",$G$2:$G$17,"&lt;70")</f>
        <v>3</v>
      </c>
      <c r="G25" s="1">
        <f>COUNTIFS($H$2:$H$17,"&gt;=60",$H$2:$H$17,"&lt;70")</f>
        <v>3</v>
      </c>
      <c r="H25" s="10"/>
    </row>
    <row r="26" spans="1:8" x14ac:dyDescent="0.25">
      <c r="B26" s="1" t="s">
        <v>63</v>
      </c>
      <c r="C26" s="1" t="s">
        <v>64</v>
      </c>
      <c r="D26" s="1" t="s">
        <v>65</v>
      </c>
      <c r="E26" s="1">
        <f>COUNTIFS($F$2:$F$17,"&gt;=50",$F$2:$F$17,"&lt;60")</f>
        <v>2</v>
      </c>
      <c r="F26" s="1">
        <f>COUNTIFS($G$2:$G$17,"&gt;=50",$G$2:$G$17,"&lt;60")</f>
        <v>0</v>
      </c>
      <c r="G26" s="1">
        <f>COUNTIFS($H$2:$H$17,"&gt;=50",$H$2:$H$17,"&lt;60")</f>
        <v>0</v>
      </c>
      <c r="H26" s="10"/>
    </row>
    <row r="27" spans="1:8" x14ac:dyDescent="0.25">
      <c r="B27" s="1" t="s">
        <v>66</v>
      </c>
      <c r="C27" s="1" t="s">
        <v>67</v>
      </c>
      <c r="D27" s="1" t="s">
        <v>68</v>
      </c>
      <c r="E27" s="1">
        <f>COUNTIFS($F$2:$F$17,"&gt;=40",$F$2:$F$17,"&lt;50")</f>
        <v>7</v>
      </c>
      <c r="F27" s="1">
        <f>COUNTIFS($G$2:$G$17,"&gt;=40",$G$2:$G$17,"&lt;50")</f>
        <v>4</v>
      </c>
      <c r="G27" s="1">
        <f>COUNTIFS($H$2:$H$17,"&gt;=40",$H$2:$H$17,"&lt;50")</f>
        <v>5</v>
      </c>
      <c r="H27" s="10"/>
    </row>
    <row r="28" spans="1:8" x14ac:dyDescent="0.25">
      <c r="B28" s="1" t="s">
        <v>69</v>
      </c>
      <c r="C28" s="1" t="s">
        <v>69</v>
      </c>
      <c r="D28" s="1" t="s">
        <v>70</v>
      </c>
      <c r="E28" s="1">
        <f>COUNTIFS($F$2:$F$17,"&gt;=30",$F$2:$F$17,"&lt;40")</f>
        <v>1</v>
      </c>
      <c r="F28" s="1">
        <f>COUNTIFS($G$2:$G$17,"&gt;=30",$G$2:$G$17,"&lt;40")</f>
        <v>3</v>
      </c>
      <c r="G28" s="1">
        <f>COUNTIFS($H$2:$H$17,"&gt;=30",$H$2:$H$17,"&lt;40")</f>
        <v>4</v>
      </c>
      <c r="H28" s="10"/>
    </row>
    <row r="29" spans="1:8" x14ac:dyDescent="0.25">
      <c r="B29" s="1" t="s">
        <v>69</v>
      </c>
      <c r="C29" s="1" t="s">
        <v>69</v>
      </c>
      <c r="D29" s="1" t="s">
        <v>71</v>
      </c>
      <c r="E29" s="1">
        <f>COUNTIFS($F$2:$F$17,"&gt;0",$F$2:$F$17,"&lt;30")</f>
        <v>0</v>
      </c>
      <c r="F29" s="1">
        <f>COUNTIFS($G$2:$G$17,"&gt;0",$G$2:$G$17,"&lt;30")</f>
        <v>1</v>
      </c>
      <c r="G29" s="1">
        <f>COUNTIFS($H$2:$H$17,"&gt;0",$H$2:$H$17,"&lt;30")</f>
        <v>2</v>
      </c>
      <c r="H29" s="10"/>
    </row>
    <row r="30" spans="1:8" x14ac:dyDescent="0.25">
      <c r="B30" s="1"/>
      <c r="C30" s="1"/>
      <c r="D30" s="1"/>
      <c r="E30" s="1"/>
      <c r="F30" s="1"/>
      <c r="G30" s="1"/>
      <c r="H30" s="10"/>
    </row>
    <row r="31" spans="1:8" x14ac:dyDescent="0.25">
      <c r="B31" s="1" t="s">
        <v>72</v>
      </c>
      <c r="C31" s="1"/>
      <c r="D31" s="1">
        <v>0</v>
      </c>
      <c r="E31" s="1">
        <f>COUNTIF(F2:F17, "0")</f>
        <v>2</v>
      </c>
      <c r="F31" s="1">
        <f>COUNTIF(G2:G17, "0")</f>
        <v>4</v>
      </c>
      <c r="G31" s="1">
        <f>COUNTIF(H2:H17, "0")</f>
        <v>2</v>
      </c>
      <c r="H31" s="10"/>
    </row>
    <row r="32" spans="1:8" x14ac:dyDescent="0.25">
      <c r="B32" s="1"/>
      <c r="C32" s="1"/>
      <c r="D32" s="1"/>
      <c r="E32" s="1">
        <f>SUM(E23:E29)</f>
        <v>14</v>
      </c>
      <c r="F32" s="1">
        <f t="shared" ref="F32:G32" si="1">SUM(F23:F29)</f>
        <v>11</v>
      </c>
      <c r="G32" s="1">
        <f t="shared" si="1"/>
        <v>14</v>
      </c>
      <c r="H32" s="10"/>
    </row>
    <row r="35" spans="2:8" x14ac:dyDescent="0.25">
      <c r="B35" s="1" t="s">
        <v>73</v>
      </c>
      <c r="C35" s="1"/>
      <c r="D35" s="1"/>
      <c r="E35" s="14">
        <f>AVERAGEIF(F2:F17, "&gt;0")</f>
        <v>52.071428571428569</v>
      </c>
      <c r="F35" s="14">
        <f t="shared" ref="F35:G35" si="2">AVERAGEIF(G2:G17, "&gt;0")</f>
        <v>42.863636363636367</v>
      </c>
      <c r="G35" s="14">
        <f t="shared" si="2"/>
        <v>42.875</v>
      </c>
      <c r="H35" s="10"/>
    </row>
    <row r="36" spans="2:8" x14ac:dyDescent="0.25">
      <c r="B36" s="1" t="s">
        <v>74</v>
      </c>
      <c r="C36" s="1"/>
      <c r="D36" s="1"/>
      <c r="E36" s="14">
        <f>STDEVA(F2:F17)</f>
        <v>21.058549332753195</v>
      </c>
      <c r="F36" s="14">
        <f t="shared" ref="F36:G36" si="3">STDEVA(G2:G17)</f>
        <v>24.219875741885648</v>
      </c>
      <c r="G36" s="14">
        <f t="shared" si="3"/>
        <v>19.253672539284551</v>
      </c>
      <c r="H36" s="10"/>
    </row>
  </sheetData>
  <sortState ref="A2:G17">
    <sortCondition ref="C2:C17"/>
    <sortCondition ref="B2:B17"/>
  </sortState>
  <conditionalFormatting sqref="F2:F17">
    <cfRule type="cellIs" dxfId="5" priority="6" operator="lessThan">
      <formula>40</formula>
    </cfRule>
  </conditionalFormatting>
  <conditionalFormatting sqref="G6">
    <cfRule type="cellIs" dxfId="4" priority="3" operator="lessThan">
      <formula>40</formula>
    </cfRule>
  </conditionalFormatting>
  <conditionalFormatting sqref="G3">
    <cfRule type="cellIs" dxfId="3" priority="2" operator="lessThan">
      <formula>40</formula>
    </cfRule>
  </conditionalFormatting>
  <conditionalFormatting sqref="G7">
    <cfRule type="cellIs" dxfId="1" priority="1" operator="lessThan">
      <formula>40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 Ademoye</dc:creator>
  <cp:lastModifiedBy>Kemi Ademoye</cp:lastModifiedBy>
  <dcterms:created xsi:type="dcterms:W3CDTF">2018-02-08T08:48:38Z</dcterms:created>
  <dcterms:modified xsi:type="dcterms:W3CDTF">2018-05-30T07:18:43Z</dcterms:modified>
</cp:coreProperties>
</file>