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esktop\UWTSD\Financial Reporting\Exam\PRACTIS\"/>
    </mc:Choice>
  </mc:AlternateContent>
  <xr:revisionPtr revIDLastSave="0" documentId="13_ncr:1_{FD3629D6-C7AA-4133-A393-917E89C67C99}" xr6:coauthVersionLast="47" xr6:coauthVersionMax="47" xr10:uidLastSave="{00000000-0000-0000-0000-000000000000}"/>
  <bookViews>
    <workbookView xWindow="3465" yWindow="3465" windowWidth="17280" windowHeight="1066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D28" i="1"/>
  <c r="D30" i="1"/>
  <c r="E122" i="1"/>
  <c r="E121" i="1"/>
  <c r="E120" i="1"/>
  <c r="E119" i="1"/>
  <c r="E118" i="1"/>
  <c r="D69" i="1"/>
  <c r="C69" i="1"/>
  <c r="C109" i="1"/>
  <c r="C89" i="1"/>
  <c r="C91" i="1" s="1"/>
  <c r="D49" i="1"/>
  <c r="D205" i="1" l="1"/>
  <c r="C188" i="1"/>
  <c r="C181" i="1"/>
  <c r="C162" i="1"/>
  <c r="C161" i="1"/>
  <c r="G121" i="1"/>
  <c r="G120" i="1"/>
  <c r="G119" i="1"/>
  <c r="G118" i="1"/>
  <c r="D39" i="1"/>
  <c r="D42" i="1" s="1"/>
  <c r="C24" i="1"/>
  <c r="D15" i="1"/>
  <c r="C163" i="1" l="1"/>
  <c r="C165" i="1" s="1"/>
  <c r="C167" i="1" s="1"/>
  <c r="D189" i="1"/>
  <c r="D191" i="1" s="1"/>
  <c r="D200" i="1" s="1"/>
  <c r="D33" i="1"/>
</calcChain>
</file>

<file path=xl/sharedStrings.xml><?xml version="1.0" encoding="utf-8"?>
<sst xmlns="http://schemas.openxmlformats.org/spreadsheetml/2006/main" count="172" uniqueCount="159">
  <si>
    <t>Intangible Fixed Assets:</t>
  </si>
  <si>
    <t>Goodwill</t>
  </si>
  <si>
    <t>Brands</t>
  </si>
  <si>
    <t>Consolidated Balance Sheet at 31 March 2019</t>
  </si>
  <si>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</si>
  <si>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</si>
  <si>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</si>
  <si>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</si>
  <si>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</si>
  <si>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</si>
  <si>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Share Premium</t>
  </si>
  <si>
    <t>Minority Interest</t>
  </si>
  <si>
    <r>
      <t xml:space="preserve">Investments </t>
    </r>
    <r>
      <rPr>
        <sz val="11"/>
        <color theme="1"/>
        <rFont val="Calibri"/>
        <family val="2"/>
        <scheme val="minor"/>
      </rPr>
      <t>(77+40)</t>
    </r>
  </si>
  <si>
    <r>
      <t xml:space="preserve">Tangible Fixed Assets </t>
    </r>
    <r>
      <rPr>
        <sz val="11"/>
        <color theme="1"/>
        <rFont val="Calibri"/>
        <family val="2"/>
        <scheme val="minor"/>
      </rPr>
      <t>(520+280+[28-11.2])</t>
    </r>
  </si>
  <si>
    <r>
      <t xml:space="preserve">Creditors </t>
    </r>
    <r>
      <rPr>
        <sz val="11"/>
        <color theme="1"/>
        <rFont val="Calibri"/>
        <family val="2"/>
        <scheme val="minor"/>
      </rPr>
      <t>(200+165)</t>
    </r>
  </si>
  <si>
    <r>
      <t xml:space="preserve">Creditors &gt; 1 year </t>
    </r>
    <r>
      <rPr>
        <sz val="11"/>
        <color theme="1"/>
        <rFont val="Calibri"/>
        <family val="2"/>
        <scheme val="minor"/>
      </rPr>
      <t>(180+20)</t>
    </r>
  </si>
  <si>
    <t>Profit &amp; Loss Reserve</t>
  </si>
  <si>
    <t>WORKINGS.</t>
  </si>
  <si>
    <t>W1 Group Structure.</t>
  </si>
  <si>
    <t>Pepper Plc</t>
  </si>
  <si>
    <t>Salt Ltd</t>
  </si>
  <si>
    <t>W2 Net assets of Salt Ltd</t>
  </si>
  <si>
    <t>01-04-2015</t>
  </si>
  <si>
    <t>31-03-2019</t>
  </si>
  <si>
    <t>P&amp;L Account</t>
  </si>
  <si>
    <t>85</t>
  </si>
  <si>
    <t>260</t>
  </si>
  <si>
    <t>Property FV increase</t>
  </si>
  <si>
    <t>28</t>
  </si>
  <si>
    <t>0</t>
  </si>
  <si>
    <t>Property  FV adjustment:</t>
  </si>
  <si>
    <t>Brand (IFA) FV adjustment:</t>
  </si>
  <si>
    <t>W3 Unrealised Proft on Stock.</t>
  </si>
  <si>
    <t>87</t>
  </si>
  <si>
    <t>(Figs in £M)</t>
  </si>
  <si>
    <t>UP = 75 x 25 / 125 = 15</t>
  </si>
  <si>
    <t>Cr Stock B/S</t>
  </si>
  <si>
    <t>W4 Cash in transit</t>
  </si>
  <si>
    <t>Dr Group P&amp;L a/c</t>
  </si>
  <si>
    <t>Dr Bank</t>
  </si>
  <si>
    <t>Cr Inter-Co debtor</t>
  </si>
  <si>
    <t>CONSOLIDATION SCHEDULES</t>
  </si>
  <si>
    <t>1. Goodwill</t>
  </si>
  <si>
    <t>Cost of Investment</t>
  </si>
  <si>
    <t>less: share of Net Assets acquired</t>
  </si>
  <si>
    <t>less: amortised to date</t>
  </si>
  <si>
    <t>Intangible Asset</t>
  </si>
  <si>
    <t>2. Minority Interest</t>
  </si>
  <si>
    <t>40% x 425.8</t>
  </si>
  <si>
    <t>170.32</t>
  </si>
  <si>
    <t>3. Consolidated P&amp;L Reserve</t>
  </si>
  <si>
    <t>130</t>
  </si>
  <si>
    <t>105</t>
  </si>
  <si>
    <t>[60% x 270]</t>
  </si>
  <si>
    <t>[93-65=28]</t>
  </si>
  <si>
    <t>[4 years. 28 x 4 / 10 = 11.2]</t>
  </si>
  <si>
    <t>Less Unrealised Profit on Stock</t>
  </si>
  <si>
    <t>Less Goodwill amortised to date</t>
  </si>
  <si>
    <t>Pepper Plc P&amp;L Reserve</t>
  </si>
  <si>
    <t xml:space="preserve">Less Group share of Addn. Depn. &amp; Amort. </t>
  </si>
  <si>
    <t>Year</t>
  </si>
  <si>
    <t>Start</t>
  </si>
  <si>
    <t>End</t>
  </si>
  <si>
    <t>W2 Provision</t>
  </si>
  <si>
    <t>Dr Interest Payable</t>
  </si>
  <si>
    <t>Cr Provision</t>
  </si>
  <si>
    <t>W3 Depreciation</t>
  </si>
  <si>
    <t xml:space="preserve">Depn (Buildings) = </t>
  </si>
  <si>
    <t>Cost</t>
  </si>
  <si>
    <t>Depn</t>
  </si>
  <si>
    <t>NBV</t>
  </si>
  <si>
    <t>Premises</t>
  </si>
  <si>
    <t>Plant</t>
  </si>
  <si>
    <t>W4 Tax</t>
  </si>
  <si>
    <t xml:space="preserve">Increase in Deferred Tax = </t>
  </si>
  <si>
    <t>W5 Bank Loan</t>
  </si>
  <si>
    <t>Interest due =</t>
  </si>
  <si>
    <t>Interest paid =</t>
  </si>
  <si>
    <t>Therefore Interest accrued =</t>
  </si>
  <si>
    <t>Turnover</t>
  </si>
  <si>
    <t>Cost of Sales</t>
  </si>
  <si>
    <t>Gross Profit</t>
  </si>
  <si>
    <t>Admin Expenses</t>
  </si>
  <si>
    <t>Operating Profit</t>
  </si>
  <si>
    <t>Interest Payable</t>
  </si>
  <si>
    <t>Profit Before Tax</t>
  </si>
  <si>
    <t>Tax</t>
  </si>
  <si>
    <t>Profit for the period</t>
  </si>
  <si>
    <t xml:space="preserve">Tangible Fixed Assets </t>
  </si>
  <si>
    <t xml:space="preserve">Stock </t>
  </si>
  <si>
    <t xml:space="preserve">Debtors </t>
  </si>
  <si>
    <t>Creditors &lt; 1 year</t>
  </si>
  <si>
    <t>Trade Creditors</t>
  </si>
  <si>
    <t>Accruals</t>
  </si>
  <si>
    <t>Provisions for Liabilities and Charges</t>
  </si>
  <si>
    <t>Environmental costs</t>
  </si>
  <si>
    <t>[60% x (260 - 85)]</t>
  </si>
  <si>
    <t>Question 1 - Pepper Plc</t>
  </si>
  <si>
    <t>Question 2 - Power Ltd</t>
  </si>
  <si>
    <t>2017</t>
  </si>
  <si>
    <t>2018</t>
  </si>
  <si>
    <t>2019</t>
  </si>
  <si>
    <t xml:space="preserve">Provision at 31-12-18 </t>
  </si>
  <si>
    <t>Provision at 31-12-19</t>
  </si>
  <si>
    <t>Profit &amp; Loss Account for year-end 31 December 2019.</t>
  </si>
  <si>
    <t>Balance Sheet at 31 December 2019</t>
  </si>
  <si>
    <t>17,000</t>
  </si>
  <si>
    <t>Financial Cost at 9%</t>
  </si>
  <si>
    <t>W1 7.04% Bonds</t>
  </si>
  <si>
    <t>8,231</t>
  </si>
  <si>
    <t>146,350</t>
  </si>
  <si>
    <t>3,851</t>
  </si>
  <si>
    <t>17,520</t>
  </si>
  <si>
    <t>9,380</t>
  </si>
  <si>
    <t>142,499</t>
  </si>
  <si>
    <t>8,140</t>
  </si>
  <si>
    <t>150,639</t>
  </si>
  <si>
    <t>[179,400 + 8,231]</t>
  </si>
  <si>
    <t xml:space="preserve">[12,150 + 7,200] </t>
  </si>
  <si>
    <t>Cash [895 + 65]</t>
  </si>
  <si>
    <t xml:space="preserve">Bank Interest </t>
  </si>
  <si>
    <t>7.04% Bonds</t>
  </si>
  <si>
    <t>3% Bank Loan</t>
  </si>
  <si>
    <t>[7.04% x £17,000]</t>
  </si>
  <si>
    <t>To B/S</t>
  </si>
  <si>
    <t>In data</t>
  </si>
  <si>
    <t>….to P&amp;L a/c</t>
  </si>
  <si>
    <t xml:space="preserve">Depn (Plant) = </t>
  </si>
  <si>
    <t>To P&amp;L</t>
  </si>
  <si>
    <t>To P&amp;L (100 + 950]</t>
  </si>
  <si>
    <t>Deferred Tax</t>
  </si>
  <si>
    <r>
      <t xml:space="preserve">50,000 x 1 / (1.04)6 = 50,000 / 1.2653 = </t>
    </r>
    <r>
      <rPr>
        <b/>
        <sz val="11"/>
        <color theme="1" tint="4.9989318521683403E-2"/>
        <rFont val="Calibri"/>
        <family val="2"/>
        <scheme val="minor"/>
      </rPr>
      <t>39,516</t>
    </r>
  </si>
  <si>
    <r>
      <t xml:space="preserve">50,000 x 1 / (1.04)5 = 50,000 / 1.2167 = </t>
    </r>
    <r>
      <rPr>
        <b/>
        <sz val="11"/>
        <color theme="1" tint="4.9989318521683403E-2"/>
        <rFont val="Calibri"/>
        <family val="2"/>
        <scheme val="minor"/>
      </rPr>
      <t>41,095</t>
    </r>
  </si>
  <si>
    <r>
      <t xml:space="preserve">3% x (146,350 - 18,000) = </t>
    </r>
    <r>
      <rPr>
        <b/>
        <sz val="11"/>
        <color theme="1" tint="4.9989318521683403E-2"/>
        <rFont val="Calibri"/>
        <family val="2"/>
        <scheme val="minor"/>
      </rPr>
      <t>3,851</t>
    </r>
  </si>
  <si>
    <r>
      <t xml:space="preserve">25% x 17,520 = </t>
    </r>
    <r>
      <rPr>
        <b/>
        <sz val="11"/>
        <color theme="1" tint="4.9989318521683403E-2"/>
        <rFont val="Calibri"/>
        <family val="2"/>
        <scheme val="minor"/>
      </rPr>
      <t>4,380</t>
    </r>
  </si>
  <si>
    <r>
      <t xml:space="preserve">8,400 - 1,200 = </t>
    </r>
    <r>
      <rPr>
        <b/>
        <sz val="11"/>
        <color theme="1" tint="4.9989318521683403E-2"/>
        <rFont val="Calibri"/>
        <family val="2"/>
        <scheme val="minor"/>
      </rPr>
      <t>7,200</t>
    </r>
  </si>
  <si>
    <r>
      <t xml:space="preserve">3% x 35,000 = </t>
    </r>
    <r>
      <rPr>
        <b/>
        <sz val="11"/>
        <color theme="1" tint="4.9989318521683403E-2"/>
        <rFont val="Calibri"/>
        <family val="2"/>
        <scheme val="minor"/>
      </rPr>
      <t>1,050</t>
    </r>
  </si>
  <si>
    <t>Brand FV increase</t>
  </si>
  <si>
    <t>[4 years. 12 x 4 / 6 = 8]</t>
  </si>
  <si>
    <t>17</t>
  </si>
  <si>
    <r>
      <t xml:space="preserve">[60% x (11.2 + 8)] = </t>
    </r>
    <r>
      <rPr>
        <b/>
        <sz val="11"/>
        <color theme="1"/>
        <rFont val="Calibri"/>
        <family val="2"/>
        <scheme val="minor"/>
      </rPr>
      <t>11.52</t>
    </r>
  </si>
  <si>
    <t>Addn. Depreciation</t>
  </si>
  <si>
    <t>268</t>
  </si>
  <si>
    <t>42.4</t>
  </si>
  <si>
    <t>The provisons reflect the changes in expected value of the 50,000 (due at 31 December 2024) at each year end.</t>
  </si>
  <si>
    <t>[100 + 950 + 1,593 + 1,579]</t>
  </si>
  <si>
    <t>Profit &amp; Loss Reserve [15,937 + 56,400]</t>
  </si>
  <si>
    <t>1,579</t>
  </si>
  <si>
    <t>Depreciation for the year:</t>
  </si>
  <si>
    <t xml:space="preserve">Fixed Assets </t>
  </si>
  <si>
    <t>[Cumm Depn 5,000 + Period Depn 4,380 = 9,380]</t>
  </si>
  <si>
    <t>=( 17,000 + 2,000)  Rounding.</t>
  </si>
  <si>
    <t>@ 7.04% Bond rate</t>
  </si>
  <si>
    <r>
      <t xml:space="preserve">EPS for year ending December 2019 = 56,400 / 80,000 = </t>
    </r>
    <r>
      <rPr>
        <b/>
        <sz val="11"/>
        <color theme="1" tint="4.9989318521683403E-2"/>
        <rFont val="Calibri"/>
        <family val="2"/>
        <scheme val="minor"/>
      </rPr>
      <t>70.5p per share.</t>
    </r>
  </si>
  <si>
    <t>Plus share of Sally's post-acqn profits</t>
  </si>
  <si>
    <r>
      <t>Stock (</t>
    </r>
    <r>
      <rPr>
        <sz val="11"/>
        <color theme="1"/>
        <rFont val="Calibri"/>
        <family val="2"/>
        <scheme val="minor"/>
      </rPr>
      <t>142+160-15)</t>
    </r>
  </si>
  <si>
    <r>
      <t>Debtors (</t>
    </r>
    <r>
      <rPr>
        <sz val="11"/>
        <color theme="1"/>
        <rFont val="Calibri"/>
        <family val="2"/>
        <scheme val="minor"/>
      </rPr>
      <t>95+88-17)</t>
    </r>
  </si>
  <si>
    <r>
      <t>Cash at Bank (</t>
    </r>
    <r>
      <rPr>
        <sz val="11"/>
        <color theme="1"/>
        <rFont val="Calibri"/>
        <family val="2"/>
        <scheme val="minor"/>
      </rPr>
      <t>8+22+17)</t>
    </r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</si>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</sst>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 tint="4.9989318521683403E-2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u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" fontId="0" fillId="0" borderId="0" xfId="0" applyNumberFormat="1"/>
    <xf numFmtId="4" fontId="0" fillId="0" borderId="2" xfId="0" applyNumberFormat="1" applyBorder="1"/>
    <xf numFmtId="49" fontId="0" fillId="0" borderId="0" xfId="0" applyNumberFormat="1" applyAlignment="1">
      <alignment horizontal="center"/>
    </xf>
    <xf numFmtId="0" fontId="1" fillId="0" borderId="0" xfId="0" applyFont="1"/>
    <xf numFmtId="4" fontId="0" fillId="0" borderId="6" xfId="0" applyNumberFormat="1" applyBorder="1"/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5" xfId="0" applyBorder="1"/>
    <xf numFmtId="4" fontId="0" fillId="0" borderId="14" xfId="0" applyNumberFormat="1" applyBorder="1"/>
    <xf numFmtId="0" fontId="0" fillId="0" borderId="7" xfId="0" applyBorder="1"/>
    <xf numFmtId="0" fontId="7" fillId="0" borderId="0" xfId="0" applyFont="1"/>
    <xf numFmtId="0" fontId="0" fillId="0" borderId="0" xfId="0" applyAlignment="1">
      <alignment horizontal="center"/>
    </xf>
    <xf numFmtId="4" fontId="6" fillId="0" borderId="0" xfId="0" quotePrefix="1" applyNumberFormat="1" applyFont="1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0" borderId="0" xfId="0" quotePrefix="1" applyAlignment="1">
      <alignment horizontal="right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0" xfId="0" applyFont="1" applyAlignment="1">
      <alignment horizontal="left" vertical="center" indent="2"/>
    </xf>
    <xf numFmtId="0" fontId="16" fillId="0" borderId="0" xfId="0" applyFont="1" applyAlignment="1">
      <alignment horizontal="left" vertical="center" indent="13"/>
    </xf>
    <xf numFmtId="0" fontId="20" fillId="0" borderId="0" xfId="0" applyFont="1"/>
    <xf numFmtId="0" fontId="5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4" fontId="1" fillId="0" borderId="14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0" fillId="0" borderId="1" xfId="0" applyNumberFormat="1" applyBorder="1"/>
    <xf numFmtId="4" fontId="1" fillId="0" borderId="15" xfId="0" applyNumberFormat="1" applyFont="1" applyBorder="1"/>
    <xf numFmtId="4" fontId="1" fillId="0" borderId="10" xfId="0" applyNumberFormat="1" applyFont="1" applyBorder="1"/>
    <xf numFmtId="4" fontId="0" fillId="0" borderId="2" xfId="0" quotePrefix="1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quotePrefix="1"/>
    <xf numFmtId="49" fontId="0" fillId="0" borderId="0" xfId="0" quotePrefix="1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quotePrefix="1" applyNumberFormat="1" applyAlignment="1">
      <alignment horizontal="left"/>
    </xf>
    <xf numFmtId="49" fontId="9" fillId="0" borderId="0" xfId="0" applyNumberFormat="1" applyFont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3" fontId="0" fillId="0" borderId="2" xfId="0" quotePrefix="1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11" fillId="0" borderId="0" xfId="0" applyFont="1"/>
    <xf numFmtId="4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0" xfId="0" quotePrefix="1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right"/>
    </xf>
    <xf numFmtId="49" fontId="11" fillId="0" borderId="3" xfId="0" applyNumberFormat="1" applyFont="1" applyBorder="1" applyAlignment="1">
      <alignment horizontal="right"/>
    </xf>
    <xf numFmtId="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3" fontId="10" fillId="0" borderId="0" xfId="0" applyNumberFormat="1" applyFont="1"/>
    <xf numFmtId="3" fontId="11" fillId="0" borderId="0" xfId="0" applyNumberFormat="1" applyFont="1"/>
    <xf numFmtId="3" fontId="11" fillId="0" borderId="1" xfId="0" applyNumberFormat="1" applyFont="1" applyBorder="1"/>
    <xf numFmtId="0" fontId="13" fillId="0" borderId="13" xfId="0" applyFont="1" applyBorder="1" applyAlignment="1">
      <alignment horizontal="left" vertical="center"/>
    </xf>
    <xf numFmtId="4" fontId="10" fillId="0" borderId="1" xfId="0" applyNumberFormat="1" applyFont="1" applyBorder="1"/>
    <xf numFmtId="0" fontId="10" fillId="0" borderId="14" xfId="0" applyFont="1" applyBorder="1"/>
    <xf numFmtId="0" fontId="10" fillId="0" borderId="5" xfId="0" applyFont="1" applyBorder="1"/>
    <xf numFmtId="0" fontId="10" fillId="0" borderId="6" xfId="0" applyFont="1" applyBorder="1"/>
    <xf numFmtId="0" fontId="10" fillId="0" borderId="5" xfId="0" applyFont="1" applyBorder="1" applyAlignment="1">
      <alignment horizontal="right"/>
    </xf>
    <xf numFmtId="3" fontId="10" fillId="0" borderId="2" xfId="0" applyNumberFormat="1" applyFont="1" applyBorder="1"/>
    <xf numFmtId="0" fontId="10" fillId="0" borderId="7" xfId="0" applyFont="1" applyBorder="1" applyAlignment="1">
      <alignment horizontal="right"/>
    </xf>
    <xf numFmtId="3" fontId="10" fillId="0" borderId="3" xfId="0" applyNumberFormat="1" applyFont="1" applyBorder="1"/>
    <xf numFmtId="4" fontId="10" fillId="0" borderId="2" xfId="0" applyNumberFormat="1" applyFont="1" applyBorder="1"/>
    <xf numFmtId="0" fontId="10" fillId="0" borderId="8" xfId="0" applyFont="1" applyBorder="1"/>
    <xf numFmtId="0" fontId="10" fillId="0" borderId="12" xfId="0" applyFont="1" applyBorder="1" applyAlignment="1">
      <alignment horizontal="left"/>
    </xf>
    <xf numFmtId="4" fontId="10" fillId="0" borderId="3" xfId="0" applyNumberFormat="1" applyFont="1" applyBorder="1"/>
    <xf numFmtId="0" fontId="10" fillId="0" borderId="10" xfId="0" applyFont="1" applyBorder="1"/>
    <xf numFmtId="4" fontId="11" fillId="0" borderId="1" xfId="0" applyNumberFormat="1" applyFont="1" applyBorder="1" applyAlignment="1">
      <alignment horizontal="left" vertical="center"/>
    </xf>
    <xf numFmtId="4" fontId="11" fillId="0" borderId="14" xfId="0" applyNumberFormat="1" applyFont="1" applyBorder="1" applyAlignment="1">
      <alignment horizontal="left" vertical="center"/>
    </xf>
    <xf numFmtId="4" fontId="10" fillId="0" borderId="6" xfId="0" applyNumberFormat="1" applyFont="1" applyBorder="1"/>
    <xf numFmtId="0" fontId="11" fillId="0" borderId="5" xfId="0" applyFont="1" applyBorder="1"/>
    <xf numFmtId="3" fontId="10" fillId="0" borderId="6" xfId="0" applyNumberFormat="1" applyFont="1" applyBorder="1"/>
    <xf numFmtId="3" fontId="10" fillId="0" borderId="1" xfId="0" applyNumberFormat="1" applyFont="1" applyBorder="1"/>
    <xf numFmtId="3" fontId="10" fillId="0" borderId="14" xfId="0" applyNumberFormat="1" applyFont="1" applyBorder="1"/>
    <xf numFmtId="3" fontId="11" fillId="0" borderId="15" xfId="0" applyNumberFormat="1" applyFont="1" applyBorder="1"/>
    <xf numFmtId="3" fontId="0" fillId="0" borderId="0" xfId="0" applyNumberFormat="1"/>
    <xf numFmtId="0" fontId="10" fillId="0" borderId="7" xfId="0" applyFont="1" applyBorder="1"/>
    <xf numFmtId="3" fontId="11" fillId="0" borderId="10" xfId="0" applyNumberFormat="1" applyFont="1" applyBorder="1"/>
    <xf numFmtId="0" fontId="4" fillId="0" borderId="0" xfId="0" applyFont="1" applyAlignment="1">
      <alignment vertical="center"/>
    </xf>
    <xf numFmtId="9" fontId="0" fillId="0" borderId="0" xfId="0" quotePrefix="1" applyNumberFormat="1"/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0" xfId="0" quotePrefix="1" applyNumberFormat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" fontId="0" fillId="0" borderId="1" xfId="0" applyNumberFormat="1" applyBorder="1" applyAlignment="1">
      <alignment horizontal="center"/>
    </xf>
    <xf numFmtId="0" fontId="16" fillId="0" borderId="0" xfId="0" applyFont="1"/>
    <xf numFmtId="4" fontId="16" fillId="0" borderId="0" xfId="0" applyNumberFormat="1" applyFont="1"/>
    <xf numFmtId="0" fontId="16" fillId="0" borderId="0" xfId="0" applyFont="1" applyAlignment="1">
      <alignment horizontal="left" vertical="center" indent="5"/>
    </xf>
    <xf numFmtId="49" fontId="21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1119189</xdr:colOff>
      <xdr:row>48</xdr:row>
      <xdr:rowOff>190499</xdr:rowOff>
    </xdr:from>
    <xdr:to>
      <xdr:col>1</xdr:col>
      <xdr:colOff>1127125</xdr:colOff>
      <xdr:row>51</xdr:row>
      <xdr:rowOff>127000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22439" y="10001249"/>
          <a:ext cx="7936" cy="508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1"/>
  <sheetViews>
    <sheetView tabSelected="1" zoomScaleNormal="100" workbookViewId="0">
      <selection activeCell="C207" sqref="C207"/>
    </sheetView>
  </sheetViews>
  <sheetFormatPr defaultColWidth="8.85546875" defaultRowHeight="15" x14ac:dyDescent="0.25"/>
  <cols>
    <col min="1" max="1" width="9" customWidth="1"/>
    <col min="2" max="2" width="26.140625" customWidth="1"/>
    <col min="3" max="3" width="16.140625" style="1" customWidth="1"/>
    <col min="4" max="4" width="14.140625" style="1" customWidth="1"/>
    <col min="5" max="5" width="14" customWidth="1"/>
    <col min="6" max="6" width="13.42578125" customWidth="1"/>
    <col min="7" max="7" width="14" customWidth="1"/>
    <col min="8" max="8" width="8.42578125" customWidth="1"/>
  </cols>
  <sheetData>
    <row r="1" spans="2:4" ht="23.25" customHeight="1" x14ac:dyDescent="0.35">
      <c r="B1" s="27"/>
    </row>
    <row r="2" spans="2:4" ht="23.25" customHeight="1" x14ac:dyDescent="0.35">
      <c r="B2" s="27"/>
    </row>
    <row r="3" spans="2:4" ht="23.25" customHeight="1" x14ac:dyDescent="0.35">
      <c r="B3" s="27"/>
    </row>
    <row r="4" spans="2:4" ht="23.25" customHeight="1" x14ac:dyDescent="0.35">
      <c r="B4" s="27"/>
    </row>
    <row r="7" spans="2:4" s="30" customFormat="1" ht="24" customHeight="1" x14ac:dyDescent="0.25">
      <c r="B7" s="28" t="s">
        <v>97</v>
      </c>
      <c r="C7" s="29"/>
      <c r="D7" s="29"/>
    </row>
    <row r="8" spans="2:4" s="30" customFormat="1" ht="15" customHeight="1" x14ac:dyDescent="0.25">
      <c r="B8" s="28"/>
      <c r="C8" s="29"/>
      <c r="D8" s="29"/>
    </row>
    <row r="9" spans="2:4" s="30" customFormat="1" ht="19.5" customHeight="1" x14ac:dyDescent="0.25">
      <c r="B9" s="31" t="s">
        <v>34</v>
      </c>
      <c r="C9" s="29"/>
      <c r="D9" s="29"/>
    </row>
    <row r="10" spans="2:4" s="35" customFormat="1" ht="15.75" x14ac:dyDescent="0.25">
      <c r="B10" s="32" t="s">
        <v>3</v>
      </c>
      <c r="C10" s="33"/>
      <c r="D10" s="34"/>
    </row>
    <row r="11" spans="2:4" x14ac:dyDescent="0.25">
      <c r="B11" s="8"/>
      <c r="D11" s="5"/>
    </row>
    <row r="12" spans="2:4" x14ac:dyDescent="0.25">
      <c r="B12" s="6" t="s">
        <v>0</v>
      </c>
      <c r="D12" s="5"/>
    </row>
    <row r="13" spans="2:4" x14ac:dyDescent="0.25">
      <c r="B13" s="7" t="s">
        <v>1</v>
      </c>
      <c r="C13" s="1">
        <v>63.6</v>
      </c>
      <c r="D13" s="5"/>
    </row>
    <row r="14" spans="2:4" x14ac:dyDescent="0.25">
      <c r="B14" s="7" t="s">
        <v>2</v>
      </c>
      <c r="C14" s="2">
        <v>4</v>
      </c>
      <c r="D14" s="5"/>
    </row>
    <row r="15" spans="2:4" x14ac:dyDescent="0.25">
      <c r="B15" s="7"/>
      <c r="D15" s="5">
        <f>SUM(C13:C14)</f>
        <v>67.599999999999994</v>
      </c>
    </row>
    <row r="16" spans="2:4" x14ac:dyDescent="0.25">
      <c r="B16" s="6" t="s">
        <v>13</v>
      </c>
      <c r="D16" s="5">
        <v>816.8</v>
      </c>
    </row>
    <row r="17" spans="2:4" x14ac:dyDescent="0.25">
      <c r="B17" s="6" t="s">
        <v>12</v>
      </c>
      <c r="D17" s="5">
        <v>117</v>
      </c>
    </row>
    <row r="18" spans="2:4" x14ac:dyDescent="0.25">
      <c r="B18" s="8"/>
      <c r="D18" s="9">
        <f>SUM(D15:D17)</f>
        <v>1001.4</v>
      </c>
    </row>
    <row r="19" spans="2:4" x14ac:dyDescent="0.25">
      <c r="B19" s="8"/>
      <c r="D19" s="5"/>
    </row>
    <row r="20" spans="2:4" x14ac:dyDescent="0.25">
      <c r="B20" s="6" t="s">
        <v>4</v>
      </c>
      <c r="D20" s="5"/>
    </row>
    <row r="21" spans="2:4" x14ac:dyDescent="0.25">
      <c r="B21" s="8" t="s">
        <v>155</v>
      </c>
      <c r="C21" s="1">
        <v>287</v>
      </c>
      <c r="D21" s="5"/>
    </row>
    <row r="22" spans="2:4" x14ac:dyDescent="0.25">
      <c r="B22" s="8" t="s">
        <v>156</v>
      </c>
      <c r="C22" s="1">
        <v>166</v>
      </c>
      <c r="D22" s="5"/>
    </row>
    <row r="23" spans="2:4" x14ac:dyDescent="0.25">
      <c r="B23" s="8" t="s">
        <v>157</v>
      </c>
      <c r="C23" s="1">
        <v>47</v>
      </c>
      <c r="D23" s="5"/>
    </row>
    <row r="24" spans="2:4" x14ac:dyDescent="0.25">
      <c r="B24" s="8"/>
      <c r="C24" s="36">
        <f>SUM(C21:C23)</f>
        <v>500</v>
      </c>
      <c r="D24" s="5"/>
    </row>
    <row r="25" spans="2:4" x14ac:dyDescent="0.25">
      <c r="B25" s="8"/>
      <c r="D25" s="5"/>
    </row>
    <row r="26" spans="2:4" x14ac:dyDescent="0.25">
      <c r="B26" s="6" t="s">
        <v>14</v>
      </c>
      <c r="C26" s="1">
        <v>365</v>
      </c>
      <c r="D26" s="5"/>
    </row>
    <row r="27" spans="2:4" x14ac:dyDescent="0.25">
      <c r="B27" s="8"/>
      <c r="C27" s="2"/>
      <c r="D27" s="5"/>
    </row>
    <row r="28" spans="2:4" x14ac:dyDescent="0.25">
      <c r="B28" s="6" t="s">
        <v>5</v>
      </c>
      <c r="D28" s="5">
        <f>C24-C26</f>
        <v>135</v>
      </c>
    </row>
    <row r="29" spans="2:4" x14ac:dyDescent="0.25">
      <c r="B29" s="8"/>
      <c r="D29" s="5"/>
    </row>
    <row r="30" spans="2:4" x14ac:dyDescent="0.25">
      <c r="B30" s="6" t="s">
        <v>7</v>
      </c>
      <c r="D30" s="9">
        <f>D18+D28</f>
        <v>1136.4000000000001</v>
      </c>
    </row>
    <row r="31" spans="2:4" x14ac:dyDescent="0.25">
      <c r="B31" s="8"/>
      <c r="D31" s="5"/>
    </row>
    <row r="32" spans="2:4" x14ac:dyDescent="0.25">
      <c r="B32" s="6" t="s">
        <v>15</v>
      </c>
      <c r="D32" s="5">
        <v>200</v>
      </c>
    </row>
    <row r="33" spans="2:4" ht="15.75" thickBot="1" x14ac:dyDescent="0.3">
      <c r="B33" s="8"/>
      <c r="D33" s="37">
        <f>D30-D32</f>
        <v>936.40000000000009</v>
      </c>
    </row>
    <row r="34" spans="2:4" ht="15.75" thickTop="1" x14ac:dyDescent="0.25">
      <c r="B34" s="8"/>
      <c r="D34" s="5"/>
    </row>
    <row r="35" spans="2:4" x14ac:dyDescent="0.25">
      <c r="B35" s="6" t="s">
        <v>9</v>
      </c>
      <c r="D35" s="5"/>
    </row>
    <row r="36" spans="2:4" x14ac:dyDescent="0.25">
      <c r="B36" s="8" t="s">
        <v>8</v>
      </c>
      <c r="D36" s="5">
        <v>500</v>
      </c>
    </row>
    <row r="37" spans="2:4" x14ac:dyDescent="0.25">
      <c r="B37" s="8" t="s">
        <v>10</v>
      </c>
      <c r="D37" s="5">
        <v>100</v>
      </c>
    </row>
    <row r="38" spans="2:4" x14ac:dyDescent="0.25">
      <c r="B38" s="8" t="s">
        <v>16</v>
      </c>
      <c r="D38" s="5">
        <v>166.08</v>
      </c>
    </row>
    <row r="39" spans="2:4" x14ac:dyDescent="0.25">
      <c r="B39" s="8"/>
      <c r="D39" s="9">
        <f>SUM(D36:D38)</f>
        <v>766.08</v>
      </c>
    </row>
    <row r="40" spans="2:4" x14ac:dyDescent="0.25">
      <c r="B40" s="8"/>
      <c r="D40" s="5"/>
    </row>
    <row r="41" spans="2:4" x14ac:dyDescent="0.25">
      <c r="B41" s="8" t="s">
        <v>11</v>
      </c>
      <c r="D41" s="5">
        <v>170.32</v>
      </c>
    </row>
    <row r="42" spans="2:4" x14ac:dyDescent="0.25">
      <c r="B42" s="10"/>
      <c r="C42" s="2"/>
      <c r="D42" s="38">
        <f>D39+D41</f>
        <v>936.40000000000009</v>
      </c>
    </row>
    <row r="45" spans="2:4" x14ac:dyDescent="0.25">
      <c r="B45" s="11" t="s">
        <v>17</v>
      </c>
    </row>
    <row r="47" spans="2:4" x14ac:dyDescent="0.25">
      <c r="B47" s="4" t="s">
        <v>18</v>
      </c>
    </row>
    <row r="49" spans="2:10" x14ac:dyDescent="0.25">
      <c r="B49" s="12" t="s">
        <v>19</v>
      </c>
      <c r="C49" s="39" t="s">
        <v>33</v>
      </c>
      <c r="D49" s="99">
        <f>C49/C50</f>
        <v>0.6</v>
      </c>
    </row>
    <row r="50" spans="2:10" x14ac:dyDescent="0.25">
      <c r="C50" s="40">
        <v>145</v>
      </c>
    </row>
    <row r="53" spans="2:10" x14ac:dyDescent="0.25">
      <c r="B53" s="12" t="s">
        <v>20</v>
      </c>
    </row>
    <row r="56" spans="2:10" x14ac:dyDescent="0.25">
      <c r="B56" s="4" t="s">
        <v>21</v>
      </c>
    </row>
    <row r="57" spans="2:10" x14ac:dyDescent="0.25">
      <c r="C57" s="13" t="s">
        <v>22</v>
      </c>
      <c r="D57" s="13" t="s">
        <v>23</v>
      </c>
      <c r="H57" s="13"/>
      <c r="I57" s="13"/>
    </row>
    <row r="58" spans="2:10" x14ac:dyDescent="0.25">
      <c r="B58" s="14" t="s">
        <v>8</v>
      </c>
      <c r="C58" s="100">
        <v>145</v>
      </c>
      <c r="D58" s="100">
        <v>145</v>
      </c>
      <c r="H58" s="3"/>
      <c r="I58" s="3"/>
    </row>
    <row r="59" spans="2:10" x14ac:dyDescent="0.25">
      <c r="B59" s="14" t="s">
        <v>24</v>
      </c>
      <c r="C59" s="100" t="s">
        <v>25</v>
      </c>
      <c r="D59" s="100" t="s">
        <v>26</v>
      </c>
      <c r="H59" s="3"/>
      <c r="I59" s="3"/>
    </row>
    <row r="60" spans="2:10" x14ac:dyDescent="0.25">
      <c r="B60" s="14"/>
      <c r="C60" s="100"/>
      <c r="D60" s="100"/>
      <c r="H60" s="3"/>
      <c r="I60" s="3"/>
    </row>
    <row r="61" spans="2:10" x14ac:dyDescent="0.25">
      <c r="B61" s="15" t="s">
        <v>30</v>
      </c>
      <c r="C61" s="100"/>
      <c r="D61" s="100"/>
      <c r="H61" s="3"/>
      <c r="I61" s="3"/>
    </row>
    <row r="62" spans="2:10" x14ac:dyDescent="0.25">
      <c r="B62" s="14" t="s">
        <v>27</v>
      </c>
      <c r="C62" s="100" t="s">
        <v>28</v>
      </c>
      <c r="D62" s="100" t="s">
        <v>28</v>
      </c>
      <c r="E62" s="41" t="s">
        <v>54</v>
      </c>
      <c r="H62" s="3"/>
      <c r="I62" s="3"/>
      <c r="J62" s="41"/>
    </row>
    <row r="63" spans="2:10" x14ac:dyDescent="0.25">
      <c r="B63" s="14" t="s">
        <v>141</v>
      </c>
      <c r="C63" s="100" t="s">
        <v>29</v>
      </c>
      <c r="D63" s="101">
        <v>11.2</v>
      </c>
      <c r="E63" s="41" t="s">
        <v>55</v>
      </c>
      <c r="H63" s="3"/>
      <c r="I63" s="42"/>
      <c r="J63" s="41"/>
    </row>
    <row r="64" spans="2:10" x14ac:dyDescent="0.25">
      <c r="B64" s="14"/>
      <c r="C64" s="100"/>
      <c r="D64" s="100"/>
      <c r="H64" s="3"/>
      <c r="I64" s="3"/>
    </row>
    <row r="65" spans="2:10" x14ac:dyDescent="0.25">
      <c r="B65" s="15" t="s">
        <v>31</v>
      </c>
      <c r="C65" s="100"/>
      <c r="D65" s="100"/>
      <c r="H65" s="3"/>
      <c r="I65" s="3"/>
    </row>
    <row r="66" spans="2:10" x14ac:dyDescent="0.25">
      <c r="B66" s="14" t="s">
        <v>137</v>
      </c>
      <c r="C66" s="100">
        <v>12</v>
      </c>
      <c r="D66" s="100">
        <v>12</v>
      </c>
      <c r="G66" s="3"/>
      <c r="H66" s="3"/>
      <c r="I66" s="3"/>
    </row>
    <row r="67" spans="2:10" x14ac:dyDescent="0.25">
      <c r="B67" s="14" t="s">
        <v>141</v>
      </c>
      <c r="C67" s="100">
        <v>0</v>
      </c>
      <c r="D67" s="101">
        <v>8</v>
      </c>
      <c r="E67" s="41" t="s">
        <v>138</v>
      </c>
      <c r="G67" s="3"/>
      <c r="H67" s="3"/>
      <c r="I67" s="3"/>
      <c r="J67" s="41"/>
    </row>
    <row r="68" spans="2:10" x14ac:dyDescent="0.25">
      <c r="C68" s="100"/>
      <c r="D68" s="100"/>
      <c r="G68" s="3"/>
      <c r="H68" s="3"/>
      <c r="I68" s="3"/>
    </row>
    <row r="69" spans="2:10" x14ac:dyDescent="0.25">
      <c r="C69" s="102">
        <f>C58+C59+C62-C63+C66-C67</f>
        <v>270</v>
      </c>
      <c r="D69" s="102">
        <f>D58+D59+D62-D63+D66-D67</f>
        <v>425.8</v>
      </c>
      <c r="G69" s="3"/>
      <c r="H69" s="3"/>
      <c r="I69" s="3"/>
    </row>
    <row r="70" spans="2:10" x14ac:dyDescent="0.25">
      <c r="C70" s="3"/>
      <c r="D70" s="3"/>
      <c r="G70" s="3"/>
      <c r="H70" s="3"/>
      <c r="I70" s="3"/>
    </row>
    <row r="71" spans="2:10" x14ac:dyDescent="0.25">
      <c r="C71" s="3"/>
      <c r="D71" s="3"/>
      <c r="G71" s="3"/>
      <c r="H71" s="3"/>
      <c r="I71" s="3"/>
    </row>
    <row r="72" spans="2:10" x14ac:dyDescent="0.25">
      <c r="B72" s="4" t="s">
        <v>32</v>
      </c>
      <c r="C72" s="3"/>
      <c r="D72" s="3"/>
      <c r="G72" s="3"/>
      <c r="H72" s="3"/>
      <c r="I72" s="3"/>
    </row>
    <row r="73" spans="2:10" x14ac:dyDescent="0.25">
      <c r="B73" s="4"/>
      <c r="C73" s="43" t="s">
        <v>35</v>
      </c>
      <c r="D73" s="3"/>
    </row>
    <row r="74" spans="2:10" x14ac:dyDescent="0.25">
      <c r="D74" s="3"/>
    </row>
    <row r="75" spans="2:10" x14ac:dyDescent="0.25">
      <c r="B75" s="16" t="s">
        <v>38</v>
      </c>
      <c r="C75" s="3">
        <v>15</v>
      </c>
      <c r="D75"/>
    </row>
    <row r="76" spans="2:10" x14ac:dyDescent="0.25">
      <c r="B76" s="16" t="s">
        <v>36</v>
      </c>
      <c r="C76" s="3"/>
      <c r="D76" s="3">
        <v>15</v>
      </c>
    </row>
    <row r="77" spans="2:10" x14ac:dyDescent="0.25">
      <c r="B77" s="16"/>
      <c r="C77" s="3"/>
      <c r="D77" s="3"/>
    </row>
    <row r="78" spans="2:10" x14ac:dyDescent="0.25">
      <c r="D78" s="3"/>
    </row>
    <row r="79" spans="2:10" x14ac:dyDescent="0.25">
      <c r="B79" s="4" t="s">
        <v>37</v>
      </c>
    </row>
    <row r="80" spans="2:10" x14ac:dyDescent="0.25">
      <c r="B80" s="16" t="s">
        <v>39</v>
      </c>
      <c r="C80" s="3" t="s">
        <v>139</v>
      </c>
      <c r="D80" s="3"/>
    </row>
    <row r="81" spans="2:9" x14ac:dyDescent="0.25">
      <c r="B81" s="16" t="s">
        <v>40</v>
      </c>
      <c r="C81" s="3"/>
      <c r="D81" s="3" t="s">
        <v>139</v>
      </c>
    </row>
    <row r="82" spans="2:9" x14ac:dyDescent="0.25">
      <c r="D82" s="3"/>
      <c r="E82" s="3"/>
    </row>
    <row r="83" spans="2:9" x14ac:dyDescent="0.25">
      <c r="D83" s="3"/>
      <c r="E83" s="3"/>
    </row>
    <row r="84" spans="2:9" x14ac:dyDescent="0.25">
      <c r="B84" s="4" t="s">
        <v>41</v>
      </c>
      <c r="D84" s="3"/>
      <c r="E84" s="3"/>
    </row>
    <row r="85" spans="2:9" x14ac:dyDescent="0.25">
      <c r="C85" s="3"/>
      <c r="D85" s="3"/>
    </row>
    <row r="86" spans="2:9" x14ac:dyDescent="0.25">
      <c r="B86" s="4" t="s">
        <v>42</v>
      </c>
      <c r="C86" s="3"/>
      <c r="D86" s="3"/>
    </row>
    <row r="87" spans="2:9" x14ac:dyDescent="0.25">
      <c r="B87" s="14" t="s">
        <v>43</v>
      </c>
      <c r="C87" s="103" t="s">
        <v>142</v>
      </c>
      <c r="D87" s="3"/>
      <c r="G87" s="14"/>
      <c r="I87" s="3"/>
    </row>
    <row r="88" spans="2:9" x14ac:dyDescent="0.25">
      <c r="B88" s="14" t="s">
        <v>44</v>
      </c>
      <c r="C88" s="103">
        <v>162</v>
      </c>
      <c r="D88" s="42" t="s">
        <v>53</v>
      </c>
      <c r="G88" s="14"/>
      <c r="I88" s="42"/>
    </row>
    <row r="89" spans="2:9" x14ac:dyDescent="0.25">
      <c r="B89" s="14"/>
      <c r="C89" s="108">
        <f>C87-C88</f>
        <v>106</v>
      </c>
      <c r="G89" s="14"/>
      <c r="I89" s="1"/>
    </row>
    <row r="90" spans="2:9" x14ac:dyDescent="0.25">
      <c r="B90" s="14" t="s">
        <v>45</v>
      </c>
      <c r="C90" s="105" t="s">
        <v>143</v>
      </c>
      <c r="D90" s="42"/>
      <c r="G90" s="14"/>
      <c r="I90" s="42"/>
    </row>
    <row r="91" spans="2:9" x14ac:dyDescent="0.25">
      <c r="B91" s="14" t="s">
        <v>46</v>
      </c>
      <c r="C91" s="104">
        <f>C89-C90</f>
        <v>63.6</v>
      </c>
      <c r="D91" s="3"/>
      <c r="G91" s="14"/>
      <c r="I91" s="3"/>
    </row>
    <row r="92" spans="2:9" x14ac:dyDescent="0.25">
      <c r="B92" s="14"/>
      <c r="C92" s="3"/>
      <c r="D92" s="17"/>
    </row>
    <row r="93" spans="2:9" x14ac:dyDescent="0.25">
      <c r="C93" s="3"/>
      <c r="D93" s="3"/>
    </row>
    <row r="94" spans="2:9" x14ac:dyDescent="0.25">
      <c r="B94" s="4" t="s">
        <v>47</v>
      </c>
      <c r="C94" s="3"/>
      <c r="D94" s="3"/>
    </row>
    <row r="95" spans="2:9" x14ac:dyDescent="0.25">
      <c r="B95" s="18" t="s">
        <v>48</v>
      </c>
      <c r="C95" s="107" t="s">
        <v>49</v>
      </c>
      <c r="D95" s="3"/>
    </row>
    <row r="96" spans="2:9" x14ac:dyDescent="0.25">
      <c r="B96" s="18"/>
      <c r="C96" s="3"/>
      <c r="D96" s="3"/>
    </row>
    <row r="97" spans="2:8" x14ac:dyDescent="0.25">
      <c r="C97" s="3"/>
      <c r="D97" s="3"/>
    </row>
    <row r="98" spans="2:8" x14ac:dyDescent="0.25">
      <c r="B98" s="4" t="s">
        <v>50</v>
      </c>
      <c r="C98" s="3"/>
      <c r="D98" s="3"/>
    </row>
    <row r="99" spans="2:8" x14ac:dyDescent="0.25">
      <c r="B99" s="14" t="s">
        <v>58</v>
      </c>
      <c r="C99" s="100" t="s">
        <v>51</v>
      </c>
      <c r="D99" s="3"/>
      <c r="G99" s="3"/>
      <c r="H99" s="3"/>
    </row>
    <row r="100" spans="2:8" x14ac:dyDescent="0.25">
      <c r="B100" s="14"/>
      <c r="C100" s="100"/>
      <c r="D100" s="3"/>
      <c r="G100" s="3"/>
      <c r="H100" s="3"/>
    </row>
    <row r="101" spans="2:8" x14ac:dyDescent="0.25">
      <c r="B101" s="14" t="s">
        <v>154</v>
      </c>
      <c r="C101" s="100" t="s">
        <v>52</v>
      </c>
      <c r="D101" s="44" t="s">
        <v>96</v>
      </c>
      <c r="G101" s="3"/>
      <c r="H101" s="44"/>
    </row>
    <row r="102" spans="2:8" x14ac:dyDescent="0.25">
      <c r="B102" s="14"/>
      <c r="C102" s="100"/>
      <c r="D102" s="3"/>
      <c r="G102" s="3"/>
      <c r="H102" s="3"/>
    </row>
    <row r="103" spans="2:8" x14ac:dyDescent="0.25">
      <c r="B103" s="14" t="s">
        <v>56</v>
      </c>
      <c r="C103" s="100">
        <v>15</v>
      </c>
      <c r="D103" s="3"/>
      <c r="G103" s="3"/>
      <c r="H103" s="3"/>
    </row>
    <row r="104" spans="2:8" x14ac:dyDescent="0.25">
      <c r="B104" s="14"/>
      <c r="C104" s="100"/>
      <c r="D104" s="3"/>
      <c r="G104" s="3"/>
      <c r="H104" s="3"/>
    </row>
    <row r="105" spans="2:8" x14ac:dyDescent="0.25">
      <c r="B105" s="14" t="s">
        <v>59</v>
      </c>
      <c r="C105" s="101">
        <v>11.52</v>
      </c>
      <c r="D105" t="s">
        <v>140</v>
      </c>
      <c r="G105" s="42"/>
    </row>
    <row r="106" spans="2:8" x14ac:dyDescent="0.25">
      <c r="B106" s="14"/>
      <c r="C106" s="100"/>
      <c r="D106" s="3"/>
      <c r="G106" s="3"/>
      <c r="H106" s="3"/>
    </row>
    <row r="107" spans="2:8" x14ac:dyDescent="0.25">
      <c r="B107" s="14" t="s">
        <v>57</v>
      </c>
      <c r="C107" s="100">
        <v>42.4</v>
      </c>
      <c r="D107" s="3"/>
      <c r="H107" s="3"/>
    </row>
    <row r="108" spans="2:8" x14ac:dyDescent="0.25">
      <c r="B108" s="14"/>
      <c r="C108" s="100"/>
      <c r="D108" s="3"/>
      <c r="H108" s="3"/>
    </row>
    <row r="109" spans="2:8" ht="15.75" thickBot="1" x14ac:dyDescent="0.3">
      <c r="B109" s="14"/>
      <c r="C109" s="106">
        <f>C99+C101-C103-C105-C107</f>
        <v>166.07999999999998</v>
      </c>
      <c r="D109" s="3"/>
      <c r="H109" s="3"/>
    </row>
    <row r="110" spans="2:8" ht="15.75" thickTop="1" x14ac:dyDescent="0.25">
      <c r="C110" s="3"/>
      <c r="D110" s="3"/>
    </row>
    <row r="111" spans="2:8" x14ac:dyDescent="0.25">
      <c r="C111" s="3"/>
      <c r="D111" s="3"/>
    </row>
    <row r="112" spans="2:8" x14ac:dyDescent="0.25">
      <c r="C112" s="3"/>
      <c r="D112" s="3"/>
    </row>
    <row r="113" spans="2:7" ht="18.75" x14ac:dyDescent="0.25">
      <c r="B113" s="28" t="s">
        <v>98</v>
      </c>
      <c r="C113" s="45"/>
      <c r="D113" s="3"/>
    </row>
    <row r="114" spans="2:7" x14ac:dyDescent="0.25">
      <c r="C114" s="3"/>
      <c r="D114" s="3"/>
    </row>
    <row r="115" spans="2:7" x14ac:dyDescent="0.25">
      <c r="B115" s="4" t="s">
        <v>108</v>
      </c>
      <c r="C115" s="3"/>
      <c r="D115" s="3"/>
    </row>
    <row r="116" spans="2:7" x14ac:dyDescent="0.25">
      <c r="F116" s="41" t="s">
        <v>123</v>
      </c>
    </row>
    <row r="117" spans="2:7" ht="36" customHeight="1" x14ac:dyDescent="0.25">
      <c r="C117" s="46" t="s">
        <v>60</v>
      </c>
      <c r="D117" s="47" t="s">
        <v>61</v>
      </c>
      <c r="E117" s="47" t="s">
        <v>107</v>
      </c>
      <c r="F117" s="47" t="s">
        <v>152</v>
      </c>
      <c r="G117" s="48" t="s">
        <v>62</v>
      </c>
    </row>
    <row r="118" spans="2:7" x14ac:dyDescent="0.25">
      <c r="C118" s="49" t="s">
        <v>99</v>
      </c>
      <c r="D118" s="40" t="s">
        <v>106</v>
      </c>
      <c r="E118" s="50">
        <f>D118*0.09</f>
        <v>1530</v>
      </c>
      <c r="F118" s="50">
        <v>-1197</v>
      </c>
      <c r="G118" s="51">
        <f>D118+E118+F118</f>
        <v>17333</v>
      </c>
    </row>
    <row r="119" spans="2:7" ht="15.75" thickBot="1" x14ac:dyDescent="0.3">
      <c r="C119" s="49" t="s">
        <v>100</v>
      </c>
      <c r="D119" s="40">
        <v>17333</v>
      </c>
      <c r="E119" s="50">
        <f t="shared" ref="E119:E122" si="0">D119*0.09</f>
        <v>1559.97</v>
      </c>
      <c r="F119" s="50">
        <v>-1197</v>
      </c>
      <c r="G119" s="51">
        <f>D119+E119+F119</f>
        <v>17695.97</v>
      </c>
    </row>
    <row r="120" spans="2:7" ht="15.75" thickBot="1" x14ac:dyDescent="0.3">
      <c r="C120" s="49" t="s">
        <v>101</v>
      </c>
      <c r="D120" s="40">
        <v>17696</v>
      </c>
      <c r="E120" s="52">
        <f t="shared" si="0"/>
        <v>1592.6399999999999</v>
      </c>
      <c r="F120" s="50">
        <v>-1197</v>
      </c>
      <c r="G120" s="52">
        <f>D120+E120+F120</f>
        <v>18091.64</v>
      </c>
    </row>
    <row r="121" spans="2:7" x14ac:dyDescent="0.25">
      <c r="C121" s="49">
        <v>2020</v>
      </c>
      <c r="D121" s="40">
        <v>18092</v>
      </c>
      <c r="E121" s="50">
        <f t="shared" si="0"/>
        <v>1628.28</v>
      </c>
      <c r="F121" s="50">
        <v>-1197</v>
      </c>
      <c r="G121" s="51">
        <f>D121+E121+F121</f>
        <v>18523.28</v>
      </c>
    </row>
    <row r="122" spans="2:7" x14ac:dyDescent="0.25">
      <c r="B122" t="s">
        <v>158</v>
      </c>
      <c r="C122" s="53">
        <v>2021</v>
      </c>
      <c r="D122" s="54">
        <v>18523</v>
      </c>
      <c r="E122" s="55">
        <f t="shared" si="0"/>
        <v>1667.07</v>
      </c>
      <c r="F122" s="56">
        <v>-1197</v>
      </c>
      <c r="G122" s="57">
        <v>18993</v>
      </c>
    </row>
    <row r="123" spans="2:7" x14ac:dyDescent="0.25">
      <c r="G123" s="41" t="s">
        <v>151</v>
      </c>
    </row>
    <row r="124" spans="2:7" x14ac:dyDescent="0.25">
      <c r="F124" s="41"/>
    </row>
    <row r="125" spans="2:7" x14ac:dyDescent="0.25">
      <c r="F125" s="41"/>
    </row>
    <row r="126" spans="2:7" x14ac:dyDescent="0.25">
      <c r="B126" s="58" t="s">
        <v>63</v>
      </c>
      <c r="C126" s="59"/>
      <c r="D126" s="59"/>
      <c r="E126" s="60"/>
      <c r="F126" s="60"/>
    </row>
    <row r="127" spans="2:7" x14ac:dyDescent="0.25">
      <c r="B127" s="61" t="s">
        <v>102</v>
      </c>
      <c r="C127" s="62" t="s">
        <v>131</v>
      </c>
      <c r="D127" s="63"/>
      <c r="E127" s="60"/>
      <c r="F127" s="60" t="s">
        <v>125</v>
      </c>
      <c r="G127" s="1"/>
    </row>
    <row r="128" spans="2:7" x14ac:dyDescent="0.25">
      <c r="B128" s="61" t="s">
        <v>103</v>
      </c>
      <c r="C128" s="62" t="s">
        <v>132</v>
      </c>
      <c r="D128" s="63"/>
      <c r="E128" s="60"/>
      <c r="F128" s="60" t="s">
        <v>124</v>
      </c>
      <c r="G128" s="1"/>
    </row>
    <row r="129" spans="2:7" x14ac:dyDescent="0.25">
      <c r="B129" s="59" t="s">
        <v>144</v>
      </c>
      <c r="C129" s="62"/>
      <c r="D129" s="63"/>
      <c r="E129" s="60"/>
      <c r="F129" s="60"/>
      <c r="G129" s="1"/>
    </row>
    <row r="130" spans="2:7" x14ac:dyDescent="0.25">
      <c r="B130" s="61"/>
      <c r="C130" s="59"/>
      <c r="D130" s="59"/>
      <c r="E130" s="60"/>
      <c r="F130" s="60"/>
      <c r="G130" s="1"/>
    </row>
    <row r="131" spans="2:7" x14ac:dyDescent="0.25">
      <c r="B131" s="61" t="s">
        <v>64</v>
      </c>
      <c r="C131" s="63" t="s">
        <v>147</v>
      </c>
      <c r="D131" s="64" t="s">
        <v>126</v>
      </c>
      <c r="E131" s="60"/>
      <c r="F131" s="60"/>
    </row>
    <row r="132" spans="2:7" x14ac:dyDescent="0.25">
      <c r="B132" s="61" t="s">
        <v>65</v>
      </c>
      <c r="C132" s="63"/>
      <c r="D132" s="63" t="s">
        <v>147</v>
      </c>
      <c r="E132" s="60"/>
      <c r="F132" s="60"/>
    </row>
    <row r="133" spans="2:7" x14ac:dyDescent="0.25">
      <c r="B133" s="60"/>
      <c r="C133" s="59"/>
      <c r="D133" s="59"/>
      <c r="E133" s="60"/>
      <c r="F133" s="60"/>
    </row>
    <row r="134" spans="2:7" x14ac:dyDescent="0.25">
      <c r="B134" s="60"/>
      <c r="C134" s="59"/>
      <c r="D134" s="59"/>
      <c r="E134" s="60"/>
      <c r="F134" s="60"/>
    </row>
    <row r="135" spans="2:7" x14ac:dyDescent="0.25">
      <c r="B135" s="58" t="s">
        <v>66</v>
      </c>
      <c r="C135" s="59"/>
      <c r="D135" s="59"/>
      <c r="E135" s="60"/>
      <c r="F135" s="60"/>
    </row>
    <row r="136" spans="2:7" x14ac:dyDescent="0.25">
      <c r="B136" s="61" t="s">
        <v>67</v>
      </c>
      <c r="C136" s="59"/>
      <c r="D136" s="65" t="s">
        <v>133</v>
      </c>
      <c r="E136" s="60"/>
      <c r="F136" s="60"/>
    </row>
    <row r="137" spans="2:7" x14ac:dyDescent="0.25">
      <c r="B137" s="61" t="s">
        <v>127</v>
      </c>
      <c r="C137" s="59"/>
      <c r="D137" s="65" t="s">
        <v>134</v>
      </c>
      <c r="E137" s="60"/>
      <c r="F137" s="60"/>
    </row>
    <row r="138" spans="2:7" x14ac:dyDescent="0.25">
      <c r="B138" s="65" t="s">
        <v>148</v>
      </c>
      <c r="C138" s="64"/>
      <c r="D138" s="66" t="s">
        <v>109</v>
      </c>
      <c r="E138" s="60" t="s">
        <v>128</v>
      </c>
      <c r="F138" s="60"/>
    </row>
    <row r="139" spans="2:7" x14ac:dyDescent="0.25">
      <c r="B139" s="60"/>
      <c r="C139" s="59"/>
      <c r="D139" s="59"/>
      <c r="E139" s="60"/>
      <c r="F139" s="60"/>
    </row>
    <row r="140" spans="2:7" x14ac:dyDescent="0.25">
      <c r="B140" s="58" t="s">
        <v>149</v>
      </c>
      <c r="C140" s="59"/>
      <c r="D140" s="59"/>
      <c r="E140" s="60"/>
      <c r="F140" s="60"/>
    </row>
    <row r="141" spans="2:7" x14ac:dyDescent="0.25">
      <c r="B141" s="60"/>
      <c r="C141" s="67" t="s">
        <v>68</v>
      </c>
      <c r="D141" s="67" t="s">
        <v>69</v>
      </c>
      <c r="E141" s="68" t="s">
        <v>70</v>
      </c>
      <c r="F141" s="60"/>
    </row>
    <row r="142" spans="2:7" x14ac:dyDescent="0.25">
      <c r="B142" s="61" t="s">
        <v>71</v>
      </c>
      <c r="C142" s="63" t="s">
        <v>110</v>
      </c>
      <c r="D142" s="63" t="s">
        <v>111</v>
      </c>
      <c r="E142" s="63" t="s">
        <v>114</v>
      </c>
      <c r="F142" s="60"/>
    </row>
    <row r="143" spans="2:7" x14ac:dyDescent="0.25">
      <c r="B143" s="61" t="s">
        <v>72</v>
      </c>
      <c r="C143" s="63" t="s">
        <v>112</v>
      </c>
      <c r="D143" s="63" t="s">
        <v>113</v>
      </c>
      <c r="E143" s="63" t="s">
        <v>115</v>
      </c>
      <c r="F143" s="60"/>
    </row>
    <row r="144" spans="2:7" ht="15.75" thickBot="1" x14ac:dyDescent="0.3">
      <c r="B144" s="112" t="s">
        <v>150</v>
      </c>
      <c r="E144" s="69" t="s">
        <v>116</v>
      </c>
      <c r="F144" s="60"/>
    </row>
    <row r="145" spans="2:6" ht="15.75" thickTop="1" x14ac:dyDescent="0.25">
      <c r="B145" s="60"/>
      <c r="C145" s="59"/>
      <c r="D145" s="59"/>
      <c r="E145" s="60"/>
      <c r="F145" s="60"/>
    </row>
    <row r="146" spans="2:6" x14ac:dyDescent="0.25">
      <c r="B146" s="60"/>
      <c r="C146" s="59"/>
      <c r="D146" s="59"/>
      <c r="E146" s="60"/>
      <c r="F146" s="60"/>
    </row>
    <row r="147" spans="2:6" x14ac:dyDescent="0.25">
      <c r="B147" s="58" t="s">
        <v>73</v>
      </c>
      <c r="C147" s="59"/>
      <c r="D147" s="59"/>
      <c r="E147" s="60"/>
      <c r="F147" s="60"/>
    </row>
    <row r="148" spans="2:6" x14ac:dyDescent="0.25">
      <c r="B148" s="61" t="s">
        <v>74</v>
      </c>
      <c r="C148" s="59" t="s">
        <v>135</v>
      </c>
      <c r="D148" s="59"/>
      <c r="E148" s="60" t="s">
        <v>128</v>
      </c>
      <c r="F148" s="60"/>
    </row>
    <row r="149" spans="2:6" x14ac:dyDescent="0.25">
      <c r="B149" s="60"/>
      <c r="C149" s="59"/>
      <c r="D149" s="59"/>
      <c r="E149" s="60"/>
      <c r="F149" s="60"/>
    </row>
    <row r="150" spans="2:6" x14ac:dyDescent="0.25">
      <c r="B150" s="60"/>
      <c r="C150" s="59"/>
      <c r="D150" s="59"/>
      <c r="E150" s="60"/>
      <c r="F150" s="60"/>
    </row>
    <row r="151" spans="2:6" x14ac:dyDescent="0.25">
      <c r="B151" s="58" t="s">
        <v>75</v>
      </c>
      <c r="C151" s="59"/>
      <c r="D151" s="59"/>
      <c r="E151" s="60"/>
      <c r="F151" s="60"/>
    </row>
    <row r="152" spans="2:6" x14ac:dyDescent="0.25">
      <c r="B152" s="61" t="s">
        <v>76</v>
      </c>
      <c r="C152" s="70" t="s">
        <v>136</v>
      </c>
      <c r="D152" s="59"/>
      <c r="E152" s="60" t="s">
        <v>129</v>
      </c>
      <c r="F152" s="60"/>
    </row>
    <row r="153" spans="2:6" x14ac:dyDescent="0.25">
      <c r="B153" s="61" t="s">
        <v>77</v>
      </c>
      <c r="C153" s="71">
        <v>950</v>
      </c>
      <c r="D153" s="59"/>
      <c r="E153" s="60"/>
      <c r="F153" s="60"/>
    </row>
    <row r="154" spans="2:6" x14ac:dyDescent="0.25">
      <c r="B154" s="61" t="s">
        <v>78</v>
      </c>
      <c r="C154" s="72">
        <v>100</v>
      </c>
      <c r="D154" s="59"/>
      <c r="E154" s="60" t="s">
        <v>124</v>
      </c>
      <c r="F154" s="60"/>
    </row>
    <row r="155" spans="2:6" x14ac:dyDescent="0.25">
      <c r="B155" s="60"/>
      <c r="C155" s="59"/>
      <c r="D155" s="59"/>
      <c r="E155" s="60"/>
      <c r="F155" s="60"/>
    </row>
    <row r="156" spans="2:6" x14ac:dyDescent="0.25">
      <c r="B156" s="60"/>
      <c r="C156" s="59"/>
      <c r="D156" s="59"/>
      <c r="E156" s="60"/>
      <c r="F156" s="60"/>
    </row>
    <row r="157" spans="2:6" ht="15.75" x14ac:dyDescent="0.25">
      <c r="B157" s="73" t="s">
        <v>104</v>
      </c>
      <c r="C157" s="74"/>
      <c r="D157" s="74"/>
      <c r="E157" s="75"/>
      <c r="F157" s="60"/>
    </row>
    <row r="158" spans="2:6" x14ac:dyDescent="0.25">
      <c r="B158" s="76"/>
      <c r="C158" s="59"/>
      <c r="D158" s="59"/>
      <c r="E158" s="77"/>
      <c r="F158" s="60"/>
    </row>
    <row r="159" spans="2:6" x14ac:dyDescent="0.25">
      <c r="B159" s="78" t="s">
        <v>79</v>
      </c>
      <c r="C159" s="70">
        <v>472803</v>
      </c>
      <c r="D159" s="59"/>
      <c r="E159" s="77"/>
      <c r="F159" s="60"/>
    </row>
    <row r="160" spans="2:6" x14ac:dyDescent="0.25">
      <c r="B160" s="78" t="s">
        <v>80</v>
      </c>
      <c r="C160" s="79">
        <v>205200</v>
      </c>
      <c r="D160" s="59"/>
      <c r="E160" s="77"/>
      <c r="F160" s="60"/>
    </row>
    <row r="161" spans="2:6" x14ac:dyDescent="0.25">
      <c r="B161" s="78" t="s">
        <v>81</v>
      </c>
      <c r="C161" s="70">
        <f>C159-C160</f>
        <v>267603</v>
      </c>
      <c r="D161" s="59"/>
      <c r="E161" s="77"/>
      <c r="F161" s="60"/>
    </row>
    <row r="162" spans="2:6" x14ac:dyDescent="0.25">
      <c r="B162" s="78" t="s">
        <v>82</v>
      </c>
      <c r="C162" s="79">
        <f>179400+8231</f>
        <v>187631</v>
      </c>
      <c r="D162" s="59" t="s">
        <v>117</v>
      </c>
      <c r="E162" s="77"/>
      <c r="F162" s="60"/>
    </row>
    <row r="163" spans="2:6" x14ac:dyDescent="0.25">
      <c r="B163" s="78" t="s">
        <v>83</v>
      </c>
      <c r="C163" s="70">
        <f>C161-C162</f>
        <v>79972</v>
      </c>
      <c r="D163" s="59"/>
      <c r="E163" s="77"/>
      <c r="F163" s="60"/>
    </row>
    <row r="164" spans="2:6" x14ac:dyDescent="0.25">
      <c r="B164" s="78" t="s">
        <v>84</v>
      </c>
      <c r="C164" s="79">
        <v>4222</v>
      </c>
      <c r="D164" s="59" t="s">
        <v>145</v>
      </c>
      <c r="E164" s="77"/>
      <c r="F164" s="60"/>
    </row>
    <row r="165" spans="2:6" x14ac:dyDescent="0.25">
      <c r="B165" s="78" t="s">
        <v>85</v>
      </c>
      <c r="C165" s="70">
        <f>C163-C164</f>
        <v>75750</v>
      </c>
      <c r="D165" s="59"/>
      <c r="E165" s="77"/>
      <c r="F165" s="60"/>
    </row>
    <row r="166" spans="2:6" x14ac:dyDescent="0.25">
      <c r="B166" s="78" t="s">
        <v>86</v>
      </c>
      <c r="C166" s="70">
        <v>19350</v>
      </c>
      <c r="D166" s="59" t="s">
        <v>118</v>
      </c>
      <c r="E166" s="77"/>
      <c r="F166" s="60"/>
    </row>
    <row r="167" spans="2:6" x14ac:dyDescent="0.25">
      <c r="B167" s="80" t="s">
        <v>87</v>
      </c>
      <c r="C167" s="81">
        <f>C165-C166</f>
        <v>56400</v>
      </c>
      <c r="D167" s="82"/>
      <c r="E167" s="83"/>
      <c r="F167" s="60"/>
    </row>
    <row r="168" spans="2:6" x14ac:dyDescent="0.25">
      <c r="B168" s="61"/>
      <c r="C168" s="70"/>
      <c r="D168" s="59"/>
      <c r="E168" s="60"/>
      <c r="F168" s="60"/>
    </row>
    <row r="169" spans="2:6" x14ac:dyDescent="0.25">
      <c r="B169" s="60"/>
      <c r="C169" s="70"/>
      <c r="D169" s="59"/>
      <c r="E169" s="60"/>
      <c r="F169" s="60"/>
    </row>
    <row r="170" spans="2:6" x14ac:dyDescent="0.25">
      <c r="B170" s="84" t="s">
        <v>153</v>
      </c>
      <c r="C170" s="81"/>
      <c r="D170" s="85"/>
      <c r="E170" s="86"/>
      <c r="F170" s="60"/>
    </row>
    <row r="171" spans="2:6" x14ac:dyDescent="0.25">
      <c r="B171" s="60"/>
      <c r="C171" s="59"/>
      <c r="D171" s="59"/>
      <c r="E171" s="60"/>
      <c r="F171" s="60"/>
    </row>
    <row r="172" spans="2:6" x14ac:dyDescent="0.25">
      <c r="B172" s="60"/>
      <c r="C172" s="59"/>
      <c r="D172" s="59"/>
      <c r="E172" s="60"/>
      <c r="F172" s="60"/>
    </row>
    <row r="173" spans="2:6" ht="15.75" x14ac:dyDescent="0.25">
      <c r="B173" s="73" t="s">
        <v>105</v>
      </c>
      <c r="C173" s="87"/>
      <c r="D173" s="88"/>
      <c r="E173" s="60"/>
      <c r="F173" s="60"/>
    </row>
    <row r="174" spans="2:6" x14ac:dyDescent="0.25">
      <c r="B174" s="76"/>
      <c r="C174" s="59"/>
      <c r="D174" s="89"/>
      <c r="E174" s="60"/>
      <c r="F174" s="60"/>
    </row>
    <row r="175" spans="2:6" x14ac:dyDescent="0.25">
      <c r="B175" s="90" t="s">
        <v>88</v>
      </c>
      <c r="C175" s="70"/>
      <c r="D175" s="91">
        <v>150639</v>
      </c>
      <c r="E175" s="70"/>
      <c r="F175" s="70"/>
    </row>
    <row r="176" spans="2:6" x14ac:dyDescent="0.25">
      <c r="B176" s="76"/>
      <c r="C176" s="70"/>
      <c r="D176" s="91"/>
      <c r="E176" s="70"/>
      <c r="F176" s="70"/>
    </row>
    <row r="177" spans="2:6" x14ac:dyDescent="0.25">
      <c r="B177" s="90" t="s">
        <v>4</v>
      </c>
      <c r="C177" s="70"/>
      <c r="D177" s="91"/>
      <c r="E177" s="70"/>
      <c r="F177" s="70"/>
    </row>
    <row r="178" spans="2:6" x14ac:dyDescent="0.25">
      <c r="B178" s="76" t="s">
        <v>89</v>
      </c>
      <c r="C178" s="70">
        <v>21545</v>
      </c>
      <c r="D178" s="91"/>
      <c r="E178" s="70"/>
      <c r="F178" s="70"/>
    </row>
    <row r="179" spans="2:6" x14ac:dyDescent="0.25">
      <c r="B179" s="76" t="s">
        <v>90</v>
      </c>
      <c r="C179" s="70">
        <v>59277</v>
      </c>
      <c r="D179" s="91"/>
      <c r="E179" s="70"/>
      <c r="F179" s="70"/>
    </row>
    <row r="180" spans="2:6" x14ac:dyDescent="0.25">
      <c r="B180" s="76" t="s">
        <v>119</v>
      </c>
      <c r="C180" s="70">
        <v>960</v>
      </c>
      <c r="D180" s="91"/>
      <c r="E180" s="70"/>
      <c r="F180" s="70"/>
    </row>
    <row r="181" spans="2:6" x14ac:dyDescent="0.25">
      <c r="B181" s="76"/>
      <c r="C181" s="92">
        <f>SUM(C178:C180)</f>
        <v>81782</v>
      </c>
      <c r="D181" s="91"/>
      <c r="E181" s="70"/>
      <c r="F181" s="70"/>
    </row>
    <row r="182" spans="2:6" x14ac:dyDescent="0.25">
      <c r="B182" s="76"/>
      <c r="C182" s="70"/>
      <c r="D182" s="91"/>
      <c r="E182" s="70"/>
      <c r="F182" s="70"/>
    </row>
    <row r="183" spans="2:6" x14ac:dyDescent="0.25">
      <c r="B183" s="90" t="s">
        <v>91</v>
      </c>
      <c r="C183" s="70"/>
      <c r="D183" s="91"/>
      <c r="E183" s="70"/>
      <c r="F183" s="70"/>
    </row>
    <row r="184" spans="2:6" x14ac:dyDescent="0.25">
      <c r="B184" s="76" t="s">
        <v>92</v>
      </c>
      <c r="C184" s="70">
        <v>4502</v>
      </c>
      <c r="D184" s="91"/>
      <c r="E184" s="70"/>
      <c r="F184" s="70"/>
    </row>
    <row r="185" spans="2:6" x14ac:dyDescent="0.25">
      <c r="B185" s="76" t="s">
        <v>93</v>
      </c>
      <c r="C185" s="70">
        <v>745</v>
      </c>
      <c r="D185" s="91"/>
      <c r="E185" s="70"/>
      <c r="F185" s="70"/>
    </row>
    <row r="186" spans="2:6" x14ac:dyDescent="0.25">
      <c r="B186" s="76" t="s">
        <v>86</v>
      </c>
      <c r="C186" s="70">
        <v>12150</v>
      </c>
      <c r="D186" s="91"/>
      <c r="E186" s="70"/>
      <c r="F186" s="70"/>
    </row>
    <row r="187" spans="2:6" x14ac:dyDescent="0.25">
      <c r="B187" s="76" t="s">
        <v>120</v>
      </c>
      <c r="C187" s="70">
        <v>100</v>
      </c>
      <c r="D187" s="91"/>
      <c r="E187" s="70"/>
      <c r="F187" s="70"/>
    </row>
    <row r="188" spans="2:6" x14ac:dyDescent="0.25">
      <c r="B188" s="76"/>
      <c r="C188" s="92">
        <f>SUM(C184:C187)</f>
        <v>17497</v>
      </c>
      <c r="D188" s="91"/>
      <c r="E188" s="70"/>
      <c r="F188" s="70"/>
    </row>
    <row r="189" spans="2:6" x14ac:dyDescent="0.25">
      <c r="B189" s="90" t="s">
        <v>5</v>
      </c>
      <c r="C189" s="70"/>
      <c r="D189" s="91">
        <f>C181-C188</f>
        <v>64285</v>
      </c>
      <c r="E189" s="70"/>
      <c r="F189" s="70"/>
    </row>
    <row r="190" spans="2:6" x14ac:dyDescent="0.25">
      <c r="B190" s="76"/>
      <c r="C190" s="70"/>
      <c r="D190" s="91"/>
      <c r="E190" s="70"/>
      <c r="F190" s="70"/>
    </row>
    <row r="191" spans="2:6" x14ac:dyDescent="0.25">
      <c r="B191" s="90" t="s">
        <v>7</v>
      </c>
      <c r="C191" s="70"/>
      <c r="D191" s="93">
        <f>D175+D189</f>
        <v>214924</v>
      </c>
      <c r="E191" s="70"/>
      <c r="F191" s="70"/>
    </row>
    <row r="192" spans="2:6" x14ac:dyDescent="0.25">
      <c r="B192" s="76"/>
      <c r="C192" s="70"/>
      <c r="D192" s="91"/>
      <c r="E192" s="70"/>
      <c r="F192" s="70"/>
    </row>
    <row r="193" spans="2:7" x14ac:dyDescent="0.25">
      <c r="B193" s="90" t="s">
        <v>6</v>
      </c>
      <c r="C193" s="70"/>
      <c r="D193" s="91"/>
      <c r="E193" s="70"/>
      <c r="F193" s="70"/>
    </row>
    <row r="194" spans="2:7" x14ac:dyDescent="0.25">
      <c r="B194" s="76" t="s">
        <v>122</v>
      </c>
      <c r="C194" s="70"/>
      <c r="D194" s="91">
        <v>35000</v>
      </c>
      <c r="E194" s="70"/>
      <c r="F194" s="70"/>
    </row>
    <row r="195" spans="2:7" x14ac:dyDescent="0.25">
      <c r="B195" s="76" t="s">
        <v>121</v>
      </c>
      <c r="C195" s="70"/>
      <c r="D195" s="91">
        <v>18092</v>
      </c>
      <c r="E195" s="70"/>
      <c r="F195" s="70"/>
    </row>
    <row r="196" spans="2:7" x14ac:dyDescent="0.25">
      <c r="B196" s="76"/>
      <c r="C196" s="70"/>
      <c r="D196" s="91"/>
      <c r="E196" s="70"/>
      <c r="F196" s="70"/>
    </row>
    <row r="197" spans="2:7" x14ac:dyDescent="0.25">
      <c r="B197" s="90" t="s">
        <v>94</v>
      </c>
      <c r="C197" s="70"/>
      <c r="D197" s="91"/>
      <c r="E197" s="70"/>
      <c r="F197" s="70"/>
    </row>
    <row r="198" spans="2:7" x14ac:dyDescent="0.25">
      <c r="B198" s="76" t="s">
        <v>130</v>
      </c>
      <c r="C198" s="70"/>
      <c r="D198" s="91">
        <v>8400</v>
      </c>
      <c r="E198" s="70"/>
      <c r="F198" s="70"/>
    </row>
    <row r="199" spans="2:7" x14ac:dyDescent="0.25">
      <c r="B199" s="76" t="s">
        <v>95</v>
      </c>
      <c r="C199" s="70"/>
      <c r="D199" s="91">
        <v>41095</v>
      </c>
      <c r="E199" s="70"/>
      <c r="F199" s="70"/>
    </row>
    <row r="200" spans="2:7" ht="15.75" thickBot="1" x14ac:dyDescent="0.3">
      <c r="B200" s="76"/>
      <c r="C200" s="70"/>
      <c r="D200" s="94">
        <f>D191-D194-D195-D198-D199</f>
        <v>112337</v>
      </c>
      <c r="E200" s="70"/>
      <c r="F200" s="70"/>
    </row>
    <row r="201" spans="2:7" ht="15.75" thickTop="1" x14ac:dyDescent="0.25">
      <c r="B201" s="76"/>
      <c r="C201" s="70"/>
      <c r="D201" s="91"/>
      <c r="E201" s="70"/>
      <c r="F201" s="70"/>
    </row>
    <row r="202" spans="2:7" x14ac:dyDescent="0.25">
      <c r="B202" s="90" t="s">
        <v>9</v>
      </c>
      <c r="C202" s="70"/>
      <c r="D202" s="91"/>
      <c r="E202" s="70"/>
      <c r="F202" s="70"/>
    </row>
    <row r="203" spans="2:7" x14ac:dyDescent="0.25">
      <c r="B203" s="76" t="s">
        <v>8</v>
      </c>
      <c r="C203" s="70"/>
      <c r="D203" s="91">
        <v>40000</v>
      </c>
      <c r="E203" s="70"/>
      <c r="F203" s="70"/>
      <c r="G203" s="95"/>
    </row>
    <row r="204" spans="2:7" x14ac:dyDescent="0.25">
      <c r="B204" s="76" t="s">
        <v>146</v>
      </c>
      <c r="C204" s="70"/>
      <c r="D204" s="91">
        <v>72337</v>
      </c>
      <c r="E204" s="70"/>
      <c r="F204" s="70"/>
      <c r="G204" s="95"/>
    </row>
    <row r="205" spans="2:7" x14ac:dyDescent="0.25">
      <c r="B205" s="96"/>
      <c r="C205" s="79"/>
      <c r="D205" s="97">
        <f>SUM(D203:D204)</f>
        <v>112337</v>
      </c>
      <c r="E205" s="70"/>
      <c r="F205" s="70"/>
    </row>
    <row r="206" spans="2:7" x14ac:dyDescent="0.25">
      <c r="B206" s="60"/>
      <c r="C206" s="70"/>
      <c r="D206" s="70"/>
      <c r="E206" s="70"/>
      <c r="F206" s="70"/>
    </row>
    <row r="207" spans="2:7" x14ac:dyDescent="0.25">
      <c r="B207" s="60"/>
      <c r="C207" s="70"/>
      <c r="D207" s="70"/>
      <c r="E207" s="70"/>
      <c r="F207" s="70"/>
    </row>
    <row r="210" spans="1:8" ht="18.75" x14ac:dyDescent="0.25">
      <c r="A210" s="98"/>
    </row>
    <row r="211" spans="1:8" x14ac:dyDescent="0.25">
      <c r="A211" s="19"/>
    </row>
    <row r="212" spans="1:8" ht="18.75" x14ac:dyDescent="0.25">
      <c r="A212" s="20"/>
    </row>
    <row r="213" spans="1:8" x14ac:dyDescent="0.25">
      <c r="A213" s="19"/>
    </row>
    <row r="214" spans="1:8" ht="39" customHeight="1" x14ac:dyDescent="0.25">
      <c r="A214" s="113"/>
      <c r="B214" s="113"/>
      <c r="C214" s="113"/>
      <c r="D214" s="113"/>
      <c r="E214" s="113"/>
      <c r="F214" s="113"/>
      <c r="G214" s="113"/>
      <c r="H214" s="113"/>
    </row>
    <row r="215" spans="1:8" ht="15.75" x14ac:dyDescent="0.25">
      <c r="A215" s="21"/>
      <c r="B215" s="109"/>
      <c r="C215" s="110"/>
      <c r="D215" s="110"/>
      <c r="E215" s="109"/>
      <c r="F215" s="109"/>
      <c r="G215" s="109"/>
      <c r="H215" s="109"/>
    </row>
    <row r="216" spans="1:8" ht="23.25" customHeight="1" x14ac:dyDescent="0.25">
      <c r="A216" s="114"/>
      <c r="B216" s="114"/>
      <c r="C216" s="114"/>
      <c r="D216" s="114"/>
      <c r="E216" s="114"/>
      <c r="F216" s="114"/>
      <c r="G216" s="114"/>
      <c r="H216" s="114"/>
    </row>
    <row r="217" spans="1:8" ht="15.75" customHeight="1" x14ac:dyDescent="0.25">
      <c r="A217" s="114"/>
      <c r="B217" s="114"/>
      <c r="C217" s="114"/>
      <c r="D217" s="114"/>
      <c r="E217" s="114"/>
      <c r="F217" s="114"/>
      <c r="G217" s="114"/>
      <c r="H217" s="114"/>
    </row>
    <row r="218" spans="1:8" ht="15.75" x14ac:dyDescent="0.25">
      <c r="A218" s="21"/>
      <c r="B218" s="109"/>
      <c r="C218" s="110"/>
      <c r="D218" s="110"/>
      <c r="E218" s="109"/>
      <c r="F218" s="109"/>
      <c r="G218" s="109"/>
      <c r="H218" s="109"/>
    </row>
    <row r="219" spans="1:8" ht="15.75" x14ac:dyDescent="0.25">
      <c r="A219" s="23"/>
      <c r="B219" s="109"/>
      <c r="C219" s="110"/>
      <c r="D219" s="110"/>
      <c r="E219" s="109"/>
      <c r="F219" s="109"/>
      <c r="G219" s="109"/>
      <c r="H219" s="109"/>
    </row>
    <row r="220" spans="1:8" ht="15.75" x14ac:dyDescent="0.25">
      <c r="A220" s="21"/>
      <c r="B220" s="109"/>
      <c r="C220" s="110"/>
      <c r="D220" s="110"/>
      <c r="E220" s="109"/>
      <c r="F220" s="109"/>
      <c r="G220" s="109"/>
      <c r="H220" s="109"/>
    </row>
    <row r="221" spans="1:8" ht="15.75" x14ac:dyDescent="0.25">
      <c r="A221" s="23"/>
      <c r="B221" s="109"/>
      <c r="C221" s="110"/>
      <c r="D221" s="110"/>
      <c r="E221" s="109"/>
      <c r="F221" s="109"/>
      <c r="G221" s="109"/>
      <c r="H221" s="109"/>
    </row>
    <row r="222" spans="1:8" ht="15.75" x14ac:dyDescent="0.25">
      <c r="A222" s="111"/>
      <c r="B222" s="109"/>
      <c r="C222" s="110"/>
      <c r="D222" s="110"/>
      <c r="E222" s="109"/>
      <c r="F222" s="109"/>
      <c r="G222" s="109"/>
      <c r="H222" s="109"/>
    </row>
    <row r="223" spans="1:8" ht="15.75" x14ac:dyDescent="0.25">
      <c r="A223" s="111"/>
      <c r="B223" s="109"/>
      <c r="C223" s="110"/>
      <c r="D223" s="110"/>
      <c r="E223" s="109"/>
      <c r="F223" s="109"/>
      <c r="G223" s="109"/>
      <c r="H223" s="109"/>
    </row>
    <row r="224" spans="1:8" ht="15.75" x14ac:dyDescent="0.25">
      <c r="A224" s="111"/>
      <c r="B224" s="109"/>
      <c r="C224" s="110"/>
      <c r="D224" s="110"/>
      <c r="E224" s="109"/>
      <c r="F224" s="109"/>
      <c r="G224" s="109"/>
      <c r="H224" s="109"/>
    </row>
    <row r="225" spans="1:8" ht="15.75" x14ac:dyDescent="0.25">
      <c r="A225" s="111"/>
      <c r="B225" s="109"/>
      <c r="C225" s="110"/>
      <c r="D225" s="110"/>
      <c r="E225" s="109"/>
      <c r="F225" s="109"/>
      <c r="G225" s="109"/>
      <c r="H225" s="109"/>
    </row>
    <row r="226" spans="1:8" ht="15.75" x14ac:dyDescent="0.25">
      <c r="A226" s="23"/>
      <c r="B226" s="109"/>
      <c r="C226" s="110"/>
      <c r="D226" s="110"/>
      <c r="E226" s="109"/>
      <c r="F226" s="109"/>
      <c r="G226" s="109"/>
      <c r="H226" s="109"/>
    </row>
    <row r="227" spans="1:8" ht="15.75" x14ac:dyDescent="0.25">
      <c r="A227" s="111"/>
      <c r="B227" s="109"/>
      <c r="C227" s="110"/>
      <c r="D227" s="110"/>
      <c r="E227" s="109"/>
      <c r="F227" s="109"/>
      <c r="G227" s="109"/>
      <c r="H227" s="109"/>
    </row>
    <row r="228" spans="1:8" ht="15.75" x14ac:dyDescent="0.25">
      <c r="A228" s="111"/>
      <c r="B228" s="109"/>
      <c r="C228" s="110"/>
      <c r="D228" s="110"/>
      <c r="E228" s="109"/>
      <c r="F228" s="109"/>
      <c r="G228" s="109"/>
      <c r="H228" s="109"/>
    </row>
    <row r="229" spans="1:8" ht="18.75" x14ac:dyDescent="0.25">
      <c r="A229" s="20"/>
    </row>
    <row r="230" spans="1:8" ht="18.75" x14ac:dyDescent="0.25">
      <c r="A230" s="20"/>
    </row>
    <row r="231" spans="1:8" ht="18.75" x14ac:dyDescent="0.25">
      <c r="A231" s="20"/>
    </row>
    <row r="232" spans="1:8" x14ac:dyDescent="0.25">
      <c r="A232" s="19"/>
    </row>
    <row r="233" spans="1:8" ht="72.75" customHeight="1" x14ac:dyDescent="0.25">
      <c r="A233" s="113"/>
      <c r="B233" s="113"/>
      <c r="C233" s="113"/>
      <c r="D233" s="113"/>
      <c r="E233" s="113"/>
      <c r="F233" s="113"/>
      <c r="G233" s="113"/>
      <c r="H233" s="113"/>
    </row>
    <row r="234" spans="1:8" ht="114" customHeight="1" x14ac:dyDescent="0.25">
      <c r="A234" s="113"/>
      <c r="B234" s="113"/>
      <c r="C234" s="113"/>
      <c r="D234" s="113"/>
      <c r="E234" s="113"/>
      <c r="F234" s="113"/>
      <c r="G234" s="113"/>
      <c r="H234" s="113"/>
    </row>
    <row r="235" spans="1:8" ht="83.25" customHeight="1" x14ac:dyDescent="0.25">
      <c r="A235" s="113"/>
      <c r="B235" s="113"/>
      <c r="C235" s="113"/>
      <c r="D235" s="113"/>
      <c r="E235" s="113"/>
      <c r="F235" s="113"/>
      <c r="G235" s="113"/>
      <c r="H235" s="113"/>
    </row>
    <row r="236" spans="1:8" ht="18.75" x14ac:dyDescent="0.25">
      <c r="A236" s="20"/>
    </row>
    <row r="237" spans="1:8" ht="18.75" x14ac:dyDescent="0.25">
      <c r="A237" s="20"/>
    </row>
    <row r="238" spans="1:8" ht="18.75" x14ac:dyDescent="0.25">
      <c r="A238" s="20"/>
    </row>
    <row r="239" spans="1:8" x14ac:dyDescent="0.25">
      <c r="A239" s="22"/>
    </row>
    <row r="240" spans="1:8" ht="68.25" customHeight="1" x14ac:dyDescent="0.25">
      <c r="A240" s="113"/>
      <c r="B240" s="113"/>
      <c r="C240" s="113"/>
      <c r="D240" s="113"/>
      <c r="E240" s="113"/>
      <c r="F240" s="113"/>
      <c r="G240" s="113"/>
      <c r="H240" s="113"/>
    </row>
    <row r="241" spans="1:8" ht="55.5" customHeight="1" x14ac:dyDescent="0.25">
      <c r="A241" s="113"/>
      <c r="B241" s="113"/>
      <c r="C241" s="113"/>
      <c r="D241" s="113"/>
      <c r="E241" s="113"/>
      <c r="F241" s="113"/>
      <c r="G241" s="113"/>
      <c r="H241" s="113"/>
    </row>
    <row r="242" spans="1:8" ht="81.75" customHeight="1" x14ac:dyDescent="0.25">
      <c r="A242" s="113"/>
      <c r="B242" s="113"/>
      <c r="C242" s="113"/>
      <c r="D242" s="113"/>
      <c r="E242" s="113"/>
      <c r="F242" s="113"/>
      <c r="G242" s="113"/>
      <c r="H242" s="113"/>
    </row>
    <row r="243" spans="1:8" ht="96" customHeight="1" x14ac:dyDescent="0.25">
      <c r="A243" s="113"/>
      <c r="B243" s="113"/>
      <c r="C243" s="113"/>
      <c r="D243" s="113"/>
      <c r="E243" s="113"/>
      <c r="F243" s="113"/>
      <c r="G243" s="113"/>
      <c r="H243" s="113"/>
    </row>
    <row r="244" spans="1:8" ht="18.75" x14ac:dyDescent="0.25">
      <c r="A244" s="20"/>
    </row>
    <row r="245" spans="1:8" ht="18.75" x14ac:dyDescent="0.25">
      <c r="A245" s="20"/>
    </row>
    <row r="246" spans="1:8" ht="18.75" x14ac:dyDescent="0.25">
      <c r="A246" s="20"/>
    </row>
    <row r="247" spans="1:8" x14ac:dyDescent="0.25">
      <c r="A247" s="22"/>
    </row>
    <row r="248" spans="1:8" ht="53.25" customHeight="1" x14ac:dyDescent="0.25">
      <c r="A248" s="113"/>
      <c r="B248" s="113"/>
      <c r="C248" s="113"/>
      <c r="D248" s="113"/>
      <c r="E248" s="113"/>
      <c r="F248" s="113"/>
      <c r="G248" s="113"/>
      <c r="H248" s="113"/>
    </row>
    <row r="249" spans="1:8" ht="61.5" customHeight="1" x14ac:dyDescent="0.25">
      <c r="A249" s="113"/>
      <c r="B249" s="113"/>
      <c r="C249" s="113"/>
      <c r="D249" s="113"/>
      <c r="E249" s="113"/>
      <c r="F249" s="113"/>
      <c r="G249" s="113"/>
      <c r="H249" s="113"/>
    </row>
    <row r="250" spans="1:8" ht="55.5" customHeight="1" x14ac:dyDescent="0.25">
      <c r="A250" s="113"/>
      <c r="B250" s="113"/>
      <c r="C250" s="113"/>
      <c r="D250" s="113"/>
      <c r="E250" s="113"/>
      <c r="F250" s="113"/>
      <c r="G250" s="113"/>
      <c r="H250" s="113"/>
    </row>
    <row r="251" spans="1:8" ht="75" customHeight="1" x14ac:dyDescent="0.25">
      <c r="A251" s="113"/>
      <c r="B251" s="113"/>
      <c r="C251" s="113"/>
      <c r="D251" s="113"/>
      <c r="E251" s="113"/>
      <c r="F251" s="113"/>
      <c r="G251" s="113"/>
      <c r="H251" s="113"/>
    </row>
    <row r="252" spans="1:8" ht="60" customHeight="1" x14ac:dyDescent="0.25">
      <c r="A252" s="113"/>
      <c r="B252" s="113"/>
      <c r="C252" s="113"/>
      <c r="D252" s="113"/>
      <c r="E252" s="113"/>
      <c r="F252" s="113"/>
      <c r="G252" s="113"/>
      <c r="H252" s="113"/>
    </row>
    <row r="253" spans="1:8" ht="18.75" x14ac:dyDescent="0.25">
      <c r="A253" s="20"/>
    </row>
    <row r="254" spans="1:8" ht="18.75" x14ac:dyDescent="0.25">
      <c r="A254" s="20"/>
    </row>
    <row r="255" spans="1:8" ht="18.75" x14ac:dyDescent="0.25">
      <c r="A255" s="20"/>
    </row>
    <row r="256" spans="1:8" x14ac:dyDescent="0.25">
      <c r="A256" s="22"/>
    </row>
    <row r="257" spans="1:8" ht="88.5" customHeight="1" x14ac:dyDescent="0.25">
      <c r="A257" s="113"/>
      <c r="B257" s="113"/>
      <c r="C257" s="113"/>
      <c r="D257" s="113"/>
      <c r="E257" s="113"/>
      <c r="F257" s="113"/>
      <c r="G257" s="113"/>
      <c r="H257" s="113"/>
    </row>
    <row r="258" spans="1:8" ht="15.75" x14ac:dyDescent="0.25">
      <c r="A258" s="23"/>
    </row>
    <row r="259" spans="1:8" ht="15.75" x14ac:dyDescent="0.25">
      <c r="A259" s="24"/>
    </row>
    <row r="260" spans="1:8" ht="15.75" x14ac:dyDescent="0.25">
      <c r="A260" s="21"/>
    </row>
    <row r="261" spans="1:8" ht="25.5" customHeight="1" x14ac:dyDescent="0.25">
      <c r="A261" s="113"/>
      <c r="B261" s="113"/>
      <c r="C261" s="113"/>
      <c r="D261" s="113"/>
      <c r="E261" s="113"/>
      <c r="F261" s="113"/>
      <c r="G261" s="113"/>
      <c r="H261" s="113"/>
    </row>
    <row r="262" spans="1:8" ht="15.75" x14ac:dyDescent="0.25">
      <c r="A262" s="25"/>
    </row>
    <row r="263" spans="1:8" ht="15.75" x14ac:dyDescent="0.25">
      <c r="A263" s="113"/>
      <c r="B263" s="113"/>
      <c r="C263" s="113"/>
      <c r="D263" s="113"/>
      <c r="E263" s="113"/>
      <c r="F263" s="113"/>
      <c r="G263" s="113"/>
      <c r="H263" s="113"/>
    </row>
    <row r="264" spans="1:8" ht="15.75" x14ac:dyDescent="0.25">
      <c r="A264" s="113"/>
      <c r="B264" s="113"/>
      <c r="C264" s="113"/>
      <c r="D264" s="113"/>
      <c r="E264" s="113"/>
      <c r="F264" s="113"/>
      <c r="G264" s="113"/>
      <c r="H264" s="113"/>
    </row>
    <row r="265" spans="1:8" ht="15.75" x14ac:dyDescent="0.25">
      <c r="A265" s="113"/>
      <c r="B265" s="113"/>
      <c r="C265" s="113"/>
      <c r="D265" s="113"/>
      <c r="E265" s="113"/>
      <c r="F265" s="113"/>
      <c r="G265" s="113"/>
      <c r="H265" s="113"/>
    </row>
    <row r="266" spans="1:8" ht="15.75" x14ac:dyDescent="0.25">
      <c r="A266" s="113"/>
      <c r="B266" s="113"/>
      <c r="C266" s="113"/>
      <c r="D266" s="113"/>
      <c r="E266" s="113"/>
      <c r="F266" s="113"/>
      <c r="G266" s="113"/>
      <c r="H266" s="113"/>
    </row>
    <row r="267" spans="1:8" ht="15.75" x14ac:dyDescent="0.25">
      <c r="A267" s="26"/>
    </row>
    <row r="268" spans="1:8" ht="15.75" x14ac:dyDescent="0.25">
      <c r="A268" s="113"/>
      <c r="B268" s="113"/>
      <c r="C268" s="113"/>
      <c r="D268" s="113"/>
      <c r="E268" s="113"/>
      <c r="F268" s="113"/>
      <c r="G268" s="113"/>
      <c r="H268" s="113"/>
    </row>
    <row r="269" spans="1:8" ht="41.25" customHeight="1" x14ac:dyDescent="0.25">
      <c r="A269" s="113"/>
      <c r="B269" s="113"/>
      <c r="C269" s="113"/>
      <c r="D269" s="113"/>
      <c r="E269" s="113"/>
      <c r="F269" s="113"/>
      <c r="G269" s="113"/>
      <c r="H269" s="113"/>
    </row>
    <row r="270" spans="1:8" ht="33" customHeight="1" x14ac:dyDescent="0.25">
      <c r="A270" s="113"/>
      <c r="B270" s="113"/>
      <c r="C270" s="113"/>
      <c r="D270" s="113"/>
      <c r="E270" s="113"/>
      <c r="F270" s="113"/>
      <c r="G270" s="113"/>
      <c r="H270" s="113"/>
    </row>
    <row r="271" spans="1:8" ht="15.75" x14ac:dyDescent="0.25">
      <c r="A271" s="113"/>
      <c r="B271" s="113"/>
      <c r="C271" s="113"/>
      <c r="D271" s="113"/>
      <c r="E271" s="113"/>
      <c r="F271" s="113"/>
      <c r="G271" s="113"/>
      <c r="H271" s="113"/>
    </row>
    <row r="272" spans="1:8" ht="15.75" x14ac:dyDescent="0.25">
      <c r="A272" s="113"/>
      <c r="B272" s="113"/>
      <c r="C272" s="113"/>
      <c r="D272" s="113"/>
      <c r="E272" s="113"/>
      <c r="F272" s="113"/>
      <c r="G272" s="113"/>
      <c r="H272" s="113"/>
    </row>
    <row r="273" spans="1:8" ht="18.75" x14ac:dyDescent="0.25">
      <c r="A273" s="20"/>
    </row>
    <row r="274" spans="1:8" ht="18.75" x14ac:dyDescent="0.25">
      <c r="A274" s="20"/>
    </row>
    <row r="275" spans="1:8" ht="18.75" x14ac:dyDescent="0.25">
      <c r="A275" s="20"/>
    </row>
    <row r="276" spans="1:8" x14ac:dyDescent="0.25">
      <c r="A276" s="22"/>
    </row>
    <row r="277" spans="1:8" ht="45.75" customHeight="1" x14ac:dyDescent="0.25">
      <c r="A277" s="113"/>
      <c r="B277" s="113"/>
      <c r="C277" s="113"/>
      <c r="D277" s="113"/>
      <c r="E277" s="113"/>
      <c r="F277" s="113"/>
      <c r="G277" s="113"/>
      <c r="H277" s="113"/>
    </row>
    <row r="278" spans="1:8" ht="41.25" customHeight="1" x14ac:dyDescent="0.25">
      <c r="A278" s="113"/>
      <c r="B278" s="113"/>
      <c r="C278" s="113"/>
      <c r="D278" s="113"/>
      <c r="E278" s="113"/>
      <c r="F278" s="113"/>
      <c r="G278" s="113"/>
      <c r="H278" s="113"/>
    </row>
    <row r="279" spans="1:8" ht="15.75" x14ac:dyDescent="0.25">
      <c r="A279" s="23"/>
    </row>
    <row r="280" spans="1:8" ht="65.25" customHeight="1" x14ac:dyDescent="0.25">
      <c r="A280" s="113"/>
      <c r="B280" s="113"/>
      <c r="C280" s="113"/>
      <c r="D280" s="113"/>
      <c r="E280" s="113"/>
      <c r="F280" s="113"/>
      <c r="G280" s="113"/>
      <c r="H280" s="113"/>
    </row>
    <row r="281" spans="1:8" ht="57.75" customHeight="1" x14ac:dyDescent="0.25">
      <c r="A281" s="113"/>
      <c r="B281" s="113"/>
      <c r="C281" s="113"/>
      <c r="D281" s="113"/>
      <c r="E281" s="113"/>
      <c r="F281" s="113"/>
      <c r="G281" s="113"/>
      <c r="H281" s="113"/>
    </row>
  </sheetData>
  <mergeCells count="30">
    <mergeCell ref="A281:H281"/>
    <mergeCell ref="A270:H270"/>
    <mergeCell ref="A271:H271"/>
    <mergeCell ref="A272:H272"/>
    <mergeCell ref="A277:H277"/>
    <mergeCell ref="A278:H278"/>
    <mergeCell ref="A280:H280"/>
    <mergeCell ref="A269:H269"/>
    <mergeCell ref="A249:H249"/>
    <mergeCell ref="A250:H250"/>
    <mergeCell ref="A251:H251"/>
    <mergeCell ref="A252:H252"/>
    <mergeCell ref="A257:H257"/>
    <mergeCell ref="A261:H261"/>
    <mergeCell ref="A263:H263"/>
    <mergeCell ref="A264:H264"/>
    <mergeCell ref="A265:H265"/>
    <mergeCell ref="A266:H266"/>
    <mergeCell ref="A268:H268"/>
    <mergeCell ref="A248:H248"/>
    <mergeCell ref="A214:H214"/>
    <mergeCell ref="A216:H216"/>
    <mergeCell ref="A217:H217"/>
    <mergeCell ref="A233:H233"/>
    <mergeCell ref="A234:H234"/>
    <mergeCell ref="A235:H235"/>
    <mergeCell ref="A240:H240"/>
    <mergeCell ref="A241:H241"/>
    <mergeCell ref="A242:H242"/>
    <mergeCell ref="A243:H243"/>
  </mergeCells>
  <phoneticPr fontId="8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B.Miftah</cp:lastModifiedBy>
  <cp:lastPrinted>2019-07-22T12:32:51Z</cp:lastPrinted>
  <dcterms:created xsi:type="dcterms:W3CDTF">2019-07-14T09:15:46Z</dcterms:created>
  <dcterms:modified xsi:type="dcterms:W3CDTF">2024-01-08T22:32:57Z</dcterms:modified>
</cp:coreProperties>
</file>