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gc911\OneDrive\Documents\UWTSD BEng Hons Mot Eng\Andrew\"/>
    </mc:Choice>
  </mc:AlternateContent>
  <xr:revisionPtr revIDLastSave="0" documentId="13_ncr:1_{C30D244F-139B-467D-B6BE-05E684E76101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" l="1"/>
  <c r="K3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4" i="1"/>
  <c r="G5" i="1"/>
  <c r="G6" i="1"/>
  <c r="G7" i="1"/>
  <c r="G3" i="1"/>
  <c r="H3" i="1"/>
  <c r="J10" i="1" l="1"/>
  <c r="J11" i="1"/>
  <c r="J12" i="1"/>
  <c r="J18" i="1"/>
  <c r="J19" i="1"/>
  <c r="J20" i="1"/>
  <c r="J21" i="1"/>
  <c r="J22" i="1"/>
  <c r="J34" i="1"/>
  <c r="J35" i="1"/>
  <c r="J42" i="1"/>
  <c r="J43" i="1"/>
  <c r="J44" i="1"/>
  <c r="J45" i="1"/>
  <c r="J46" i="1"/>
  <c r="J58" i="1"/>
  <c r="J66" i="1"/>
  <c r="J67" i="1"/>
  <c r="J68" i="1"/>
  <c r="J69" i="1"/>
  <c r="J82" i="1"/>
  <c r="J90" i="1"/>
  <c r="J91" i="1"/>
  <c r="J92" i="1"/>
  <c r="H4" i="1"/>
  <c r="J4" i="1" s="1"/>
  <c r="H5" i="1"/>
  <c r="J5" i="1" s="1"/>
  <c r="H6" i="1"/>
  <c r="J6" i="1" s="1"/>
  <c r="H7" i="1"/>
  <c r="H8" i="1"/>
  <c r="H9" i="1"/>
  <c r="J9" i="1" s="1"/>
  <c r="H10" i="1"/>
  <c r="H11" i="1"/>
  <c r="H12" i="1"/>
  <c r="H13" i="1"/>
  <c r="J13" i="1" s="1"/>
  <c r="H14" i="1"/>
  <c r="J14" i="1" s="1"/>
  <c r="H15" i="1"/>
  <c r="J15" i="1" s="1"/>
  <c r="H16" i="1"/>
  <c r="J16" i="1" s="1"/>
  <c r="H17" i="1"/>
  <c r="J17" i="1" s="1"/>
  <c r="H18" i="1"/>
  <c r="H19" i="1"/>
  <c r="H20" i="1"/>
  <c r="H21" i="1"/>
  <c r="H22" i="1"/>
  <c r="H23" i="1"/>
  <c r="J23" i="1" s="1"/>
  <c r="H24" i="1"/>
  <c r="H25" i="1"/>
  <c r="J25" i="1" s="1"/>
  <c r="H26" i="1"/>
  <c r="J26" i="1" s="1"/>
  <c r="H27" i="1"/>
  <c r="J27" i="1" s="1"/>
  <c r="H28" i="1"/>
  <c r="J28" i="1" s="1"/>
  <c r="H29" i="1"/>
  <c r="J29" i="1" s="1"/>
  <c r="H30" i="1"/>
  <c r="J30" i="1" s="1"/>
  <c r="H31" i="1"/>
  <c r="H32" i="1"/>
  <c r="H33" i="1"/>
  <c r="J33" i="1" s="1"/>
  <c r="H34" i="1"/>
  <c r="H35" i="1"/>
  <c r="H36" i="1"/>
  <c r="J36" i="1" s="1"/>
  <c r="H37" i="1"/>
  <c r="J37" i="1" s="1"/>
  <c r="H38" i="1"/>
  <c r="J38" i="1" s="1"/>
  <c r="H39" i="1"/>
  <c r="J39" i="1" s="1"/>
  <c r="H40" i="1"/>
  <c r="J40" i="1" s="1"/>
  <c r="H41" i="1"/>
  <c r="J41" i="1" s="1"/>
  <c r="H42" i="1"/>
  <c r="H43" i="1"/>
  <c r="H44" i="1"/>
  <c r="H45" i="1"/>
  <c r="H46" i="1"/>
  <c r="H47" i="1"/>
  <c r="J47" i="1" s="1"/>
  <c r="H48" i="1"/>
  <c r="H49" i="1"/>
  <c r="J49" i="1" s="1"/>
  <c r="H50" i="1"/>
  <c r="J50" i="1" s="1"/>
  <c r="H51" i="1"/>
  <c r="J51" i="1" s="1"/>
  <c r="H52" i="1"/>
  <c r="J52" i="1" s="1"/>
  <c r="H53" i="1"/>
  <c r="J53" i="1" s="1"/>
  <c r="H54" i="1"/>
  <c r="J54" i="1" s="1"/>
  <c r="H55" i="1"/>
  <c r="J55" i="1" s="1"/>
  <c r="H56" i="1"/>
  <c r="J56" i="1" s="1"/>
  <c r="H57" i="1"/>
  <c r="J57" i="1" s="1"/>
  <c r="H58" i="1"/>
  <c r="H59" i="1"/>
  <c r="J59" i="1" s="1"/>
  <c r="H60" i="1"/>
  <c r="J60" i="1" s="1"/>
  <c r="H61" i="1"/>
  <c r="J61" i="1" s="1"/>
  <c r="H62" i="1"/>
  <c r="J62" i="1" s="1"/>
  <c r="H63" i="1"/>
  <c r="J63" i="1" s="1"/>
  <c r="H64" i="1"/>
  <c r="H65" i="1"/>
  <c r="J65" i="1" s="1"/>
  <c r="H66" i="1"/>
  <c r="H67" i="1"/>
  <c r="H68" i="1"/>
  <c r="H69" i="1"/>
  <c r="H70" i="1"/>
  <c r="J70" i="1" s="1"/>
  <c r="H71" i="1"/>
  <c r="H72" i="1"/>
  <c r="H73" i="1"/>
  <c r="J73" i="1" s="1"/>
  <c r="H74" i="1"/>
  <c r="J74" i="1" s="1"/>
  <c r="H75" i="1"/>
  <c r="J75" i="1" s="1"/>
  <c r="H76" i="1"/>
  <c r="J76" i="1" s="1"/>
  <c r="H77" i="1"/>
  <c r="J77" i="1" s="1"/>
  <c r="H78" i="1"/>
  <c r="J78" i="1" s="1"/>
  <c r="H79" i="1"/>
  <c r="J79" i="1" s="1"/>
  <c r="H80" i="1"/>
  <c r="H81" i="1"/>
  <c r="J81" i="1" s="1"/>
  <c r="H82" i="1"/>
  <c r="H83" i="1"/>
  <c r="J83" i="1" s="1"/>
  <c r="H84" i="1"/>
  <c r="J84" i="1" s="1"/>
  <c r="H85" i="1"/>
  <c r="J85" i="1" s="1"/>
  <c r="H86" i="1"/>
  <c r="J86" i="1" s="1"/>
  <c r="H87" i="1"/>
  <c r="J87" i="1" s="1"/>
  <c r="H88" i="1"/>
  <c r="H89" i="1"/>
  <c r="J89" i="1" s="1"/>
  <c r="H90" i="1"/>
  <c r="H91" i="1"/>
  <c r="H92" i="1"/>
  <c r="H93" i="1"/>
  <c r="J93" i="1" s="1"/>
  <c r="E3" i="1"/>
  <c r="F3" i="1" s="1"/>
  <c r="B4" i="1"/>
  <c r="B5" i="1" s="1"/>
  <c r="B6" i="1" s="1"/>
  <c r="B7" i="1" s="1"/>
  <c r="B8" i="1" s="1"/>
  <c r="B9" i="1" s="1"/>
  <c r="M3" i="1" l="1"/>
  <c r="J88" i="1"/>
  <c r="J72" i="1"/>
  <c r="J64" i="1"/>
  <c r="J48" i="1"/>
  <c r="J32" i="1"/>
  <c r="E7" i="1"/>
  <c r="F7" i="1" s="1"/>
  <c r="J31" i="1"/>
  <c r="J80" i="1"/>
  <c r="J24" i="1"/>
  <c r="E8" i="1"/>
  <c r="F8" i="1" s="1"/>
  <c r="J8" i="1"/>
  <c r="B10" i="1"/>
  <c r="E9" i="1"/>
  <c r="F9" i="1" s="1"/>
  <c r="J71" i="1"/>
  <c r="J7" i="1"/>
  <c r="E6" i="1"/>
  <c r="F6" i="1" s="1"/>
  <c r="J3" i="1"/>
  <c r="E5" i="1"/>
  <c r="F5" i="1" s="1"/>
  <c r="E4" i="1"/>
  <c r="F4" i="1" s="1"/>
  <c r="L7" i="1" l="1"/>
  <c r="M7" i="1" s="1"/>
  <c r="K7" i="1"/>
  <c r="L8" i="1"/>
  <c r="M8" i="1" s="1"/>
  <c r="K8" i="1"/>
  <c r="L5" i="1"/>
  <c r="M5" i="1" s="1"/>
  <c r="K5" i="1"/>
  <c r="L9" i="1"/>
  <c r="M9" i="1" s="1"/>
  <c r="K9" i="1"/>
  <c r="L4" i="1"/>
  <c r="M4" i="1" s="1"/>
  <c r="K4" i="1"/>
  <c r="K6" i="1"/>
  <c r="L6" i="1"/>
  <c r="M6" i="1" s="1"/>
  <c r="B11" i="1"/>
  <c r="E10" i="1"/>
  <c r="F10" i="1" s="1"/>
  <c r="K10" i="1" l="1"/>
  <c r="L10" i="1"/>
  <c r="M10" i="1" s="1"/>
  <c r="B12" i="1"/>
  <c r="E11" i="1"/>
  <c r="F11" i="1" s="1"/>
  <c r="K11" i="1" l="1"/>
  <c r="L11" i="1"/>
  <c r="M11" i="1" s="1"/>
  <c r="B13" i="1"/>
  <c r="E12" i="1"/>
  <c r="F12" i="1" s="1"/>
  <c r="L12" i="1" l="1"/>
  <c r="M12" i="1" s="1"/>
  <c r="K12" i="1"/>
  <c r="B14" i="1"/>
  <c r="E13" i="1"/>
  <c r="F13" i="1" s="1"/>
  <c r="K13" i="1" l="1"/>
  <c r="L13" i="1"/>
  <c r="M13" i="1" s="1"/>
  <c r="B15" i="1"/>
  <c r="E14" i="1"/>
  <c r="F14" i="1" s="1"/>
  <c r="L14" i="1" l="1"/>
  <c r="M14" i="1" s="1"/>
  <c r="K14" i="1"/>
  <c r="B16" i="1"/>
  <c r="E15" i="1"/>
  <c r="F15" i="1" s="1"/>
  <c r="L15" i="1" l="1"/>
  <c r="M15" i="1" s="1"/>
  <c r="K15" i="1"/>
  <c r="B17" i="1"/>
  <c r="E16" i="1"/>
  <c r="F16" i="1" s="1"/>
  <c r="L16" i="1" l="1"/>
  <c r="M16" i="1" s="1"/>
  <c r="K16" i="1"/>
  <c r="B18" i="1"/>
  <c r="E17" i="1"/>
  <c r="F17" i="1" s="1"/>
  <c r="L17" i="1" l="1"/>
  <c r="M17" i="1" s="1"/>
  <c r="K17" i="1"/>
  <c r="B19" i="1"/>
  <c r="E18" i="1"/>
  <c r="F18" i="1" s="1"/>
  <c r="K18" i="1" l="1"/>
  <c r="L18" i="1"/>
  <c r="M18" i="1" s="1"/>
  <c r="B20" i="1"/>
  <c r="E19" i="1"/>
  <c r="F19" i="1" s="1"/>
  <c r="K19" i="1" l="1"/>
  <c r="L19" i="1"/>
  <c r="M19" i="1" s="1"/>
  <c r="B21" i="1"/>
  <c r="E20" i="1"/>
  <c r="F20" i="1" s="1"/>
  <c r="L20" i="1" l="1"/>
  <c r="M20" i="1" s="1"/>
  <c r="K20" i="1"/>
  <c r="B22" i="1"/>
  <c r="E21" i="1"/>
  <c r="F21" i="1" s="1"/>
  <c r="L21" i="1" l="1"/>
  <c r="M21" i="1" s="1"/>
  <c r="K21" i="1"/>
  <c r="B23" i="1"/>
  <c r="E22" i="1"/>
  <c r="F22" i="1" s="1"/>
  <c r="K22" i="1" l="1"/>
  <c r="L22" i="1"/>
  <c r="M22" i="1" s="1"/>
  <c r="B24" i="1"/>
  <c r="E23" i="1"/>
  <c r="F23" i="1" s="1"/>
  <c r="L23" i="1" l="1"/>
  <c r="M23" i="1" s="1"/>
  <c r="K23" i="1"/>
  <c r="B25" i="1"/>
  <c r="E24" i="1"/>
  <c r="F24" i="1" s="1"/>
  <c r="L24" i="1" l="1"/>
  <c r="M24" i="1" s="1"/>
  <c r="K24" i="1"/>
  <c r="B26" i="1"/>
  <c r="E25" i="1"/>
  <c r="F25" i="1" s="1"/>
  <c r="L25" i="1" l="1"/>
  <c r="M25" i="1" s="1"/>
  <c r="K25" i="1"/>
  <c r="B27" i="1"/>
  <c r="E26" i="1"/>
  <c r="F26" i="1" s="1"/>
  <c r="K26" i="1" l="1"/>
  <c r="L26" i="1"/>
  <c r="M26" i="1" s="1"/>
  <c r="B28" i="1"/>
  <c r="E27" i="1"/>
  <c r="F27" i="1" s="1"/>
  <c r="K27" i="1" l="1"/>
  <c r="L27" i="1"/>
  <c r="M27" i="1" s="1"/>
  <c r="B29" i="1"/>
  <c r="E28" i="1"/>
  <c r="F28" i="1" s="1"/>
  <c r="L28" i="1" l="1"/>
  <c r="M28" i="1" s="1"/>
  <c r="K28" i="1"/>
  <c r="B30" i="1"/>
  <c r="E29" i="1"/>
  <c r="F29" i="1" s="1"/>
  <c r="L29" i="1" l="1"/>
  <c r="M29" i="1" s="1"/>
  <c r="K29" i="1"/>
  <c r="B31" i="1"/>
  <c r="E30" i="1"/>
  <c r="F30" i="1" s="1"/>
  <c r="L30" i="1" l="1"/>
  <c r="M30" i="1" s="1"/>
  <c r="K30" i="1"/>
  <c r="B32" i="1"/>
  <c r="E31" i="1"/>
  <c r="F31" i="1" s="1"/>
  <c r="L31" i="1" l="1"/>
  <c r="M31" i="1" s="1"/>
  <c r="K31" i="1"/>
  <c r="B33" i="1"/>
  <c r="E32" i="1"/>
  <c r="F32" i="1" s="1"/>
  <c r="L32" i="1" l="1"/>
  <c r="M32" i="1" s="1"/>
  <c r="K32" i="1"/>
  <c r="B34" i="1"/>
  <c r="E33" i="1"/>
  <c r="F33" i="1" s="1"/>
  <c r="L33" i="1" l="1"/>
  <c r="M33" i="1" s="1"/>
  <c r="K33" i="1"/>
  <c r="B35" i="1"/>
  <c r="E34" i="1"/>
  <c r="F34" i="1" s="1"/>
  <c r="K34" i="1" l="1"/>
  <c r="L34" i="1"/>
  <c r="M34" i="1" s="1"/>
  <c r="B36" i="1"/>
  <c r="E35" i="1"/>
  <c r="F35" i="1" s="1"/>
  <c r="K35" i="1" l="1"/>
  <c r="L35" i="1"/>
  <c r="M35" i="1" s="1"/>
  <c r="B37" i="1"/>
  <c r="E36" i="1"/>
  <c r="F36" i="1" s="1"/>
  <c r="L36" i="1" l="1"/>
  <c r="M36" i="1" s="1"/>
  <c r="K36" i="1"/>
  <c r="B38" i="1"/>
  <c r="E37" i="1"/>
  <c r="F37" i="1" s="1"/>
  <c r="K37" i="1" l="1"/>
  <c r="L37" i="1"/>
  <c r="M37" i="1" s="1"/>
  <c r="B39" i="1"/>
  <c r="E38" i="1"/>
  <c r="F38" i="1" s="1"/>
  <c r="L38" i="1" l="1"/>
  <c r="M38" i="1" s="1"/>
  <c r="K38" i="1"/>
  <c r="B40" i="1"/>
  <c r="E39" i="1"/>
  <c r="F39" i="1" s="1"/>
  <c r="L39" i="1" l="1"/>
  <c r="M39" i="1" s="1"/>
  <c r="K39" i="1"/>
  <c r="B41" i="1"/>
  <c r="E40" i="1"/>
  <c r="F40" i="1" s="1"/>
  <c r="L40" i="1" l="1"/>
  <c r="M40" i="1" s="1"/>
  <c r="K40" i="1"/>
  <c r="B42" i="1"/>
  <c r="E41" i="1"/>
  <c r="F41" i="1" s="1"/>
  <c r="L41" i="1" l="1"/>
  <c r="M41" i="1" s="1"/>
  <c r="K41" i="1"/>
  <c r="B43" i="1"/>
  <c r="E42" i="1"/>
  <c r="F42" i="1" s="1"/>
  <c r="K42" i="1" l="1"/>
  <c r="L42" i="1"/>
  <c r="M42" i="1" s="1"/>
  <c r="B44" i="1"/>
  <c r="E43" i="1"/>
  <c r="F43" i="1" s="1"/>
  <c r="K43" i="1" l="1"/>
  <c r="L43" i="1"/>
  <c r="M43" i="1" s="1"/>
  <c r="B45" i="1"/>
  <c r="E44" i="1"/>
  <c r="F44" i="1" s="1"/>
  <c r="L44" i="1" l="1"/>
  <c r="M44" i="1" s="1"/>
  <c r="K44" i="1"/>
  <c r="B46" i="1"/>
  <c r="E45" i="1"/>
  <c r="F45" i="1" s="1"/>
  <c r="L45" i="1" l="1"/>
  <c r="M45" i="1" s="1"/>
  <c r="K45" i="1"/>
  <c r="B47" i="1"/>
  <c r="E46" i="1"/>
  <c r="F46" i="1" s="1"/>
  <c r="L46" i="1" l="1"/>
  <c r="M46" i="1" s="1"/>
  <c r="K46" i="1"/>
  <c r="B48" i="1"/>
  <c r="E47" i="1"/>
  <c r="F47" i="1" s="1"/>
  <c r="L47" i="1" l="1"/>
  <c r="M47" i="1" s="1"/>
  <c r="K47" i="1"/>
  <c r="B49" i="1"/>
  <c r="E48" i="1"/>
  <c r="F48" i="1" s="1"/>
  <c r="L48" i="1" l="1"/>
  <c r="M48" i="1" s="1"/>
  <c r="K48" i="1"/>
  <c r="B50" i="1"/>
  <c r="E49" i="1"/>
  <c r="F49" i="1" s="1"/>
  <c r="L49" i="1" l="1"/>
  <c r="M49" i="1" s="1"/>
  <c r="K49" i="1"/>
  <c r="B51" i="1"/>
  <c r="E50" i="1"/>
  <c r="F50" i="1" s="1"/>
  <c r="K50" i="1" l="1"/>
  <c r="L50" i="1"/>
  <c r="M50" i="1" s="1"/>
  <c r="B52" i="1"/>
  <c r="E51" i="1"/>
  <c r="F51" i="1" s="1"/>
  <c r="K51" i="1" l="1"/>
  <c r="L51" i="1"/>
  <c r="M51" i="1" s="1"/>
  <c r="B53" i="1"/>
  <c r="E52" i="1"/>
  <c r="F52" i="1" s="1"/>
  <c r="L52" i="1" l="1"/>
  <c r="M52" i="1" s="1"/>
  <c r="K52" i="1"/>
  <c r="B54" i="1"/>
  <c r="E53" i="1"/>
  <c r="F53" i="1" s="1"/>
  <c r="L53" i="1" l="1"/>
  <c r="M53" i="1" s="1"/>
  <c r="K53" i="1"/>
  <c r="B55" i="1"/>
  <c r="E54" i="1"/>
  <c r="F54" i="1" s="1"/>
  <c r="L54" i="1" l="1"/>
  <c r="M54" i="1" s="1"/>
  <c r="K54" i="1"/>
  <c r="B56" i="1"/>
  <c r="E55" i="1"/>
  <c r="F55" i="1" s="1"/>
  <c r="L55" i="1" l="1"/>
  <c r="M55" i="1" s="1"/>
  <c r="K55" i="1"/>
  <c r="B57" i="1"/>
  <c r="E56" i="1"/>
  <c r="F56" i="1" s="1"/>
  <c r="L56" i="1" l="1"/>
  <c r="M56" i="1" s="1"/>
  <c r="K56" i="1"/>
  <c r="B58" i="1"/>
  <c r="E57" i="1"/>
  <c r="F57" i="1" s="1"/>
  <c r="K57" i="1" l="1"/>
  <c r="L57" i="1"/>
  <c r="M57" i="1" s="1"/>
  <c r="B59" i="1"/>
  <c r="E58" i="1"/>
  <c r="F58" i="1" s="1"/>
  <c r="K58" i="1" l="1"/>
  <c r="L58" i="1"/>
  <c r="M58" i="1" s="1"/>
  <c r="B60" i="1"/>
  <c r="E59" i="1"/>
  <c r="F59" i="1" s="1"/>
  <c r="K59" i="1" l="1"/>
  <c r="L59" i="1"/>
  <c r="M59" i="1" s="1"/>
  <c r="B61" i="1"/>
  <c r="E60" i="1"/>
  <c r="F60" i="1" s="1"/>
  <c r="L60" i="1" l="1"/>
  <c r="M60" i="1" s="1"/>
  <c r="K60" i="1"/>
  <c r="B62" i="1"/>
  <c r="E61" i="1"/>
  <c r="F61" i="1" s="1"/>
  <c r="K61" i="1" l="1"/>
  <c r="L61" i="1"/>
  <c r="M61" i="1" s="1"/>
  <c r="B63" i="1"/>
  <c r="E62" i="1"/>
  <c r="F62" i="1" s="1"/>
  <c r="L62" i="1" l="1"/>
  <c r="M62" i="1" s="1"/>
  <c r="K62" i="1"/>
  <c r="B64" i="1"/>
  <c r="E63" i="1"/>
  <c r="F63" i="1" s="1"/>
  <c r="L63" i="1" l="1"/>
  <c r="M63" i="1" s="1"/>
  <c r="K63" i="1"/>
  <c r="B65" i="1"/>
  <c r="E64" i="1"/>
  <c r="F64" i="1" s="1"/>
  <c r="L64" i="1" l="1"/>
  <c r="M64" i="1" s="1"/>
  <c r="K64" i="1"/>
  <c r="B66" i="1"/>
  <c r="E65" i="1"/>
  <c r="F65" i="1" s="1"/>
  <c r="L65" i="1" l="1"/>
  <c r="M65" i="1" s="1"/>
  <c r="K65" i="1"/>
  <c r="B67" i="1"/>
  <c r="E66" i="1"/>
  <c r="F66" i="1" s="1"/>
  <c r="K66" i="1" l="1"/>
  <c r="L66" i="1"/>
  <c r="M66" i="1" s="1"/>
  <c r="B68" i="1"/>
  <c r="E67" i="1"/>
  <c r="F67" i="1" s="1"/>
  <c r="K67" i="1" l="1"/>
  <c r="L67" i="1"/>
  <c r="M67" i="1" s="1"/>
  <c r="B69" i="1"/>
  <c r="E68" i="1"/>
  <c r="F68" i="1" s="1"/>
  <c r="L68" i="1" l="1"/>
  <c r="M68" i="1" s="1"/>
  <c r="K68" i="1"/>
  <c r="B70" i="1"/>
  <c r="E69" i="1"/>
  <c r="F69" i="1" s="1"/>
  <c r="L69" i="1" l="1"/>
  <c r="M69" i="1" s="1"/>
  <c r="K69" i="1"/>
  <c r="B71" i="1"/>
  <c r="E70" i="1"/>
  <c r="F70" i="1" s="1"/>
  <c r="L70" i="1" l="1"/>
  <c r="M70" i="1" s="1"/>
  <c r="K70" i="1"/>
  <c r="B72" i="1"/>
  <c r="E71" i="1"/>
  <c r="F71" i="1" s="1"/>
  <c r="L71" i="1" l="1"/>
  <c r="M71" i="1" s="1"/>
  <c r="K71" i="1"/>
  <c r="B73" i="1"/>
  <c r="E72" i="1"/>
  <c r="F72" i="1" s="1"/>
  <c r="L72" i="1" l="1"/>
  <c r="M72" i="1" s="1"/>
  <c r="K72" i="1"/>
  <c r="B74" i="1"/>
  <c r="E73" i="1"/>
  <c r="F73" i="1" s="1"/>
  <c r="K73" i="1" l="1"/>
  <c r="L73" i="1"/>
  <c r="M73" i="1" s="1"/>
  <c r="B75" i="1"/>
  <c r="E74" i="1"/>
  <c r="F74" i="1" s="1"/>
  <c r="K74" i="1" l="1"/>
  <c r="L74" i="1"/>
  <c r="M74" i="1" s="1"/>
  <c r="B76" i="1"/>
  <c r="E75" i="1"/>
  <c r="F75" i="1" s="1"/>
  <c r="K75" i="1" l="1"/>
  <c r="L75" i="1"/>
  <c r="M75" i="1" s="1"/>
  <c r="B77" i="1"/>
  <c r="E76" i="1"/>
  <c r="F76" i="1" s="1"/>
  <c r="L76" i="1" l="1"/>
  <c r="M76" i="1" s="1"/>
  <c r="K76" i="1"/>
  <c r="B78" i="1"/>
  <c r="E77" i="1"/>
  <c r="F77" i="1" s="1"/>
  <c r="K77" i="1" l="1"/>
  <c r="L77" i="1"/>
  <c r="M77" i="1" s="1"/>
  <c r="B79" i="1"/>
  <c r="E78" i="1"/>
  <c r="F78" i="1" s="1"/>
  <c r="L78" i="1" l="1"/>
  <c r="M78" i="1" s="1"/>
  <c r="K78" i="1"/>
  <c r="B80" i="1"/>
  <c r="E79" i="1"/>
  <c r="F79" i="1" s="1"/>
  <c r="L79" i="1" l="1"/>
  <c r="M79" i="1" s="1"/>
  <c r="K79" i="1"/>
  <c r="B81" i="1"/>
  <c r="E80" i="1"/>
  <c r="F80" i="1" s="1"/>
  <c r="L80" i="1" l="1"/>
  <c r="M80" i="1" s="1"/>
  <c r="K80" i="1"/>
  <c r="B82" i="1"/>
  <c r="E81" i="1"/>
  <c r="F81" i="1" s="1"/>
  <c r="K81" i="1" l="1"/>
  <c r="L81" i="1"/>
  <c r="M81" i="1" s="1"/>
  <c r="B83" i="1"/>
  <c r="E82" i="1"/>
  <c r="F82" i="1" s="1"/>
  <c r="K82" i="1" l="1"/>
  <c r="L82" i="1"/>
  <c r="M82" i="1" s="1"/>
  <c r="B84" i="1"/>
  <c r="E83" i="1"/>
  <c r="F83" i="1" s="1"/>
  <c r="K83" i="1" l="1"/>
  <c r="L83" i="1"/>
  <c r="M83" i="1" s="1"/>
  <c r="B85" i="1"/>
  <c r="E84" i="1"/>
  <c r="F84" i="1" s="1"/>
  <c r="L84" i="1" l="1"/>
  <c r="M84" i="1" s="1"/>
  <c r="K84" i="1"/>
  <c r="B86" i="1"/>
  <c r="E85" i="1"/>
  <c r="F85" i="1" s="1"/>
  <c r="L85" i="1" l="1"/>
  <c r="M85" i="1" s="1"/>
  <c r="K85" i="1"/>
  <c r="B87" i="1"/>
  <c r="E86" i="1"/>
  <c r="F86" i="1" s="1"/>
  <c r="L86" i="1" l="1"/>
  <c r="M86" i="1" s="1"/>
  <c r="K86" i="1"/>
  <c r="B88" i="1"/>
  <c r="E87" i="1"/>
  <c r="F87" i="1" s="1"/>
  <c r="L87" i="1" l="1"/>
  <c r="M87" i="1" s="1"/>
  <c r="K87" i="1"/>
  <c r="B89" i="1"/>
  <c r="E88" i="1"/>
  <c r="F88" i="1" s="1"/>
  <c r="L88" i="1" l="1"/>
  <c r="M88" i="1" s="1"/>
  <c r="K88" i="1"/>
  <c r="B90" i="1"/>
  <c r="E89" i="1"/>
  <c r="F89" i="1" s="1"/>
  <c r="L89" i="1" l="1"/>
  <c r="M89" i="1" s="1"/>
  <c r="K89" i="1"/>
  <c r="B91" i="1"/>
  <c r="E90" i="1"/>
  <c r="F90" i="1" s="1"/>
  <c r="K90" i="1" l="1"/>
  <c r="L90" i="1"/>
  <c r="M90" i="1" s="1"/>
  <c r="B92" i="1"/>
  <c r="E91" i="1"/>
  <c r="F91" i="1" s="1"/>
  <c r="K91" i="1" l="1"/>
  <c r="L91" i="1"/>
  <c r="M91" i="1" s="1"/>
  <c r="B93" i="1"/>
  <c r="E93" i="1" s="1"/>
  <c r="F93" i="1" s="1"/>
  <c r="E92" i="1"/>
  <c r="F92" i="1" s="1"/>
  <c r="L92" i="1" l="1"/>
  <c r="M92" i="1" s="1"/>
  <c r="K92" i="1"/>
  <c r="K93" i="1"/>
  <c r="L93" i="1"/>
  <c r="M93" i="1" s="1"/>
</calcChain>
</file>

<file path=xl/sharedStrings.xml><?xml version="1.0" encoding="utf-8"?>
<sst xmlns="http://schemas.openxmlformats.org/spreadsheetml/2006/main" count="35" uniqueCount="32">
  <si>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</si>
  <si>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</si>
  <si>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</si>
  <si>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</si>
  <si>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</si>
  <si>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</si>
  <si>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</si>
  <si>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</si>
  <si>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</si>
  <si>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</si>
  <si>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</si>
  <si>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</si>
  <si>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</si>
  <si>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 xml:space="preserve">Corrected Power </t>
  </si>
  <si>
    <t>Torque</t>
  </si>
  <si>
    <t>N/m</t>
  </si>
  <si>
    <t>kW</t>
  </si>
  <si>
    <t>BMEP</t>
  </si>
  <si>
    <t>SFC</t>
  </si>
  <si>
    <t>OTE</t>
  </si>
  <si>
    <t>Power</t>
  </si>
  <si>
    <t>kPa</t>
  </si>
  <si>
    <t xml:space="preserve">Capacity </t>
  </si>
  <si>
    <t>L</t>
  </si>
  <si>
    <t xml:space="preserve">Torque arm length </t>
  </si>
  <si>
    <t>m</t>
  </si>
  <si>
    <t>Kg/kWh</t>
  </si>
  <si>
    <t>Decimal</t>
  </si>
  <si>
    <t>"%"</t>
  </si>
  <si>
    <t>Graphs:</t>
  </si>
  <si>
    <t>Brake Power</t>
  </si>
  <si>
    <t>bhp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</si>
</sst>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0" fillId="0" borderId="0" xfId="0" applyAlignment="1">
      <alignment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 u="sng"/>
              <a:t>SFC</a:t>
            </a:r>
            <a:r>
              <a:rPr lang="en-GB" b="1" u="sng" baseline="0"/>
              <a:t> vs Engine Speed</a:t>
            </a:r>
            <a:endParaRPr lang="en-GB" b="1" u="sng"/>
          </a:p>
        </c:rich>
      </c:tx>
      <c:layout>
        <c:manualLayout>
          <c:xMode val="edge"/>
          <c:yMode val="edge"/>
          <c:x val="0.33217344706911633"/>
          <c:y val="4.1666666666666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6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tx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'GrE HnD BsC'!$B$3:$B$93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BsC'!$K$3:$K$93</c:f>
              <c:numCache>
                <c:formatCode>General</c:formatCode>
                <c:ptCount val="91"/>
                <c:pt idx="0">
                  <c:v>0.35586727026357101</c:v>
                </c:pt>
                <c:pt idx="1">
                  <c:v>0.34691809514327443</c:v>
                </c:pt>
                <c:pt idx="2">
                  <c:v>0.33406193524240918</c:v>
                </c:pt>
                <c:pt idx="3">
                  <c:v>0.31406040515804529</c:v>
                </c:pt>
                <c:pt idx="4">
                  <c:v>0.30293241472477744</c:v>
                </c:pt>
                <c:pt idx="5">
                  <c:v>0.30372331791302937</c:v>
                </c:pt>
                <c:pt idx="6">
                  <c:v>0.2869472667796843</c:v>
                </c:pt>
                <c:pt idx="7">
                  <c:v>0.27266790767919707</c:v>
                </c:pt>
                <c:pt idx="8">
                  <c:v>0.26984768070764942</c:v>
                </c:pt>
                <c:pt idx="9">
                  <c:v>0.26082876555506468</c:v>
                </c:pt>
                <c:pt idx="10">
                  <c:v>0.26118135913559454</c:v>
                </c:pt>
                <c:pt idx="11">
                  <c:v>0.26391741122882012</c:v>
                </c:pt>
                <c:pt idx="12">
                  <c:v>0.26156007080652138</c:v>
                </c:pt>
                <c:pt idx="13">
                  <c:v>0.26050974064343241</c:v>
                </c:pt>
                <c:pt idx="14">
                  <c:v>0.25642675931622222</c:v>
                </c:pt>
                <c:pt idx="15">
                  <c:v>0.25612704781055268</c:v>
                </c:pt>
                <c:pt idx="16">
                  <c:v>0.2625182235374347</c:v>
                </c:pt>
                <c:pt idx="17">
                  <c:v>0.26597863022473434</c:v>
                </c:pt>
                <c:pt idx="18">
                  <c:v>0.26592952116115243</c:v>
                </c:pt>
                <c:pt idx="19">
                  <c:v>0.26425230738423389</c:v>
                </c:pt>
                <c:pt idx="20">
                  <c:v>0.26567655972333937</c:v>
                </c:pt>
                <c:pt idx="21">
                  <c:v>0.26246673131000914</c:v>
                </c:pt>
                <c:pt idx="22">
                  <c:v>0.26031465329281406</c:v>
                </c:pt>
                <c:pt idx="23">
                  <c:v>0.25887516075990452</c:v>
                </c:pt>
                <c:pt idx="24">
                  <c:v>0.25858920821213149</c:v>
                </c:pt>
                <c:pt idx="25">
                  <c:v>0.25716295301523406</c:v>
                </c:pt>
                <c:pt idx="26">
                  <c:v>0.25723838600981075</c:v>
                </c:pt>
                <c:pt idx="27">
                  <c:v>0.25994362035694407</c:v>
                </c:pt>
                <c:pt idx="28">
                  <c:v>0.26133956608714454</c:v>
                </c:pt>
                <c:pt idx="29">
                  <c:v>0.25953677491632521</c:v>
                </c:pt>
                <c:pt idx="30">
                  <c:v>0.26103583828754878</c:v>
                </c:pt>
                <c:pt idx="31">
                  <c:v>0.26113897266714842</c:v>
                </c:pt>
                <c:pt idx="32">
                  <c:v>0.26486521282011177</c:v>
                </c:pt>
                <c:pt idx="33">
                  <c:v>0.2657869322326607</c:v>
                </c:pt>
                <c:pt idx="34">
                  <c:v>0.26772505512194905</c:v>
                </c:pt>
                <c:pt idx="35">
                  <c:v>0.27063321434713267</c:v>
                </c:pt>
                <c:pt idx="36">
                  <c:v>0.26877501332065351</c:v>
                </c:pt>
                <c:pt idx="37">
                  <c:v>0.26918565707786341</c:v>
                </c:pt>
                <c:pt idx="38">
                  <c:v>0.27340736844338803</c:v>
                </c:pt>
                <c:pt idx="39">
                  <c:v>0.27696646385034879</c:v>
                </c:pt>
                <c:pt idx="40">
                  <c:v>0.28176951444973325</c:v>
                </c:pt>
                <c:pt idx="41">
                  <c:v>0.28835735721199884</c:v>
                </c:pt>
                <c:pt idx="42">
                  <c:v>0.28921157032561567</c:v>
                </c:pt>
                <c:pt idx="43">
                  <c:v>0.29341231943220575</c:v>
                </c:pt>
                <c:pt idx="44">
                  <c:v>0.29198387503950252</c:v>
                </c:pt>
                <c:pt idx="45">
                  <c:v>0.29362499746881854</c:v>
                </c:pt>
                <c:pt idx="46">
                  <c:v>0.2904464441535215</c:v>
                </c:pt>
                <c:pt idx="47">
                  <c:v>0.28861745851008042</c:v>
                </c:pt>
                <c:pt idx="48">
                  <c:v>0.28968390729237764</c:v>
                </c:pt>
                <c:pt idx="49">
                  <c:v>0.28647765358847299</c:v>
                </c:pt>
                <c:pt idx="50">
                  <c:v>0.28955346495214462</c:v>
                </c:pt>
                <c:pt idx="51">
                  <c:v>0.28779316824724976</c:v>
                </c:pt>
                <c:pt idx="52">
                  <c:v>0.29522621780372316</c:v>
                </c:pt>
                <c:pt idx="53">
                  <c:v>0.29427100630599895</c:v>
                </c:pt>
                <c:pt idx="54">
                  <c:v>0.29843754678127421</c:v>
                </c:pt>
                <c:pt idx="55">
                  <c:v>0.2952966171972275</c:v>
                </c:pt>
                <c:pt idx="56">
                  <c:v>0.29664636253508986</c:v>
                </c:pt>
                <c:pt idx="57">
                  <c:v>0.29966279675299978</c:v>
                </c:pt>
                <c:pt idx="58">
                  <c:v>0.29940125122351646</c:v>
                </c:pt>
                <c:pt idx="59">
                  <c:v>0.305491182844152</c:v>
                </c:pt>
                <c:pt idx="60">
                  <c:v>0.30646984759566742</c:v>
                </c:pt>
                <c:pt idx="61">
                  <c:v>0.30866539764187972</c:v>
                </c:pt>
                <c:pt idx="62">
                  <c:v>0.31024177721793922</c:v>
                </c:pt>
                <c:pt idx="63">
                  <c:v>0.31336650916929176</c:v>
                </c:pt>
                <c:pt idx="64">
                  <c:v>0.31311997682553955</c:v>
                </c:pt>
                <c:pt idx="65">
                  <c:v>0.31422841811705149</c:v>
                </c:pt>
                <c:pt idx="66">
                  <c:v>0.31762817836889229</c:v>
                </c:pt>
                <c:pt idx="67">
                  <c:v>0.31902315246696733</c:v>
                </c:pt>
                <c:pt idx="68">
                  <c:v>0.31904985399984531</c:v>
                </c:pt>
                <c:pt idx="69">
                  <c:v>0.31586298679520519</c:v>
                </c:pt>
                <c:pt idx="70">
                  <c:v>0.31883871728190161</c:v>
                </c:pt>
                <c:pt idx="71">
                  <c:v>0.31864489553192471</c:v>
                </c:pt>
                <c:pt idx="72">
                  <c:v>0.31995466987361254</c:v>
                </c:pt>
                <c:pt idx="73">
                  <c:v>0.32089734566988481</c:v>
                </c:pt>
                <c:pt idx="74">
                  <c:v>0.3207745508281965</c:v>
                </c:pt>
                <c:pt idx="75">
                  <c:v>0.32540814442536603</c:v>
                </c:pt>
                <c:pt idx="76">
                  <c:v>0.32646235795668443</c:v>
                </c:pt>
                <c:pt idx="77">
                  <c:v>0.32989828405291438</c:v>
                </c:pt>
                <c:pt idx="78">
                  <c:v>0.33363481074348417</c:v>
                </c:pt>
                <c:pt idx="79">
                  <c:v>0.33521600764469439</c:v>
                </c:pt>
                <c:pt idx="80">
                  <c:v>0.33615350724571896</c:v>
                </c:pt>
                <c:pt idx="81">
                  <c:v>0.34001304274151889</c:v>
                </c:pt>
                <c:pt idx="82">
                  <c:v>0.3425044018443098</c:v>
                </c:pt>
                <c:pt idx="83">
                  <c:v>0.34662051136296751</c:v>
                </c:pt>
                <c:pt idx="84">
                  <c:v>0.35006154871802408</c:v>
                </c:pt>
                <c:pt idx="85">
                  <c:v>0.35043584567421665</c:v>
                </c:pt>
                <c:pt idx="86">
                  <c:v>0.35324927216250113</c:v>
                </c:pt>
                <c:pt idx="87">
                  <c:v>0.35285649687621568</c:v>
                </c:pt>
                <c:pt idx="88">
                  <c:v>0.36186390613970715</c:v>
                </c:pt>
                <c:pt idx="89">
                  <c:v>0.36674773636154306</c:v>
                </c:pt>
                <c:pt idx="90">
                  <c:v>0.36985599314902395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594-4928-90BB-B1704C16D5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6485679"/>
        <c:axId val="1186488079"/>
      </c:scatterChart>
      <c:valAx>
        <c:axId val="11864856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2520713035870517"/>
              <c:y val="0.892569262175561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6488079"/>
        <c:crosses val="autoZero"/>
        <c:crossBetween val="midCat"/>
      </c:valAx>
      <c:valAx>
        <c:axId val="1186488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Specific</a:t>
                </a:r>
                <a:r>
                  <a:rPr lang="en-GB" baseline="0"/>
                  <a:t> Fuel Consumption (Kg/kWh)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9444444444444445E-2"/>
              <c:y val="0.139305555555555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6485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 u="sng" baseline="0"/>
              <a:t>Brake Power &amp; Torque vs Engine Speed</a:t>
            </a:r>
            <a:endParaRPr lang="en-GB" b="1" u="sng"/>
          </a:p>
        </c:rich>
      </c:tx>
      <c:layout>
        <c:manualLayout>
          <c:xMode val="edge"/>
          <c:yMode val="edge"/>
          <c:x val="0.21663133880416843"/>
          <c:y val="4.1666666666666664E-2"/>
        </c:manualLayout>
      </c:layout>
      <c:overlay val="0"/>
      <c:spPr>
        <a:noFill/>
        <a:ln>
          <a:solidFill>
            <a:schemeClr val="bg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tx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'GrE HnD BsC'!$B$3:$B$93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BsC'!$G$3:$G$93</c:f>
              <c:numCache>
                <c:formatCode>General</c:formatCode>
                <c:ptCount val="91"/>
                <c:pt idx="0">
                  <c:v>11.778848535566189</c:v>
                </c:pt>
                <c:pt idx="1">
                  <c:v>12.42595676486601</c:v>
                </c:pt>
                <c:pt idx="2">
                  <c:v>13.13586632495482</c:v>
                </c:pt>
                <c:pt idx="3">
                  <c:v>13.801821863595595</c:v>
                </c:pt>
                <c:pt idx="4">
                  <c:v>14.623300815215375</c:v>
                </c:pt>
                <c:pt idx="5">
                  <c:v>15.477193914186273</c:v>
                </c:pt>
                <c:pt idx="6">
                  <c:v>16.392425705213316</c:v>
                </c:pt>
                <c:pt idx="7">
                  <c:v>17.381900807982749</c:v>
                </c:pt>
                <c:pt idx="8">
                  <c:v>18.424088489336672</c:v>
                </c:pt>
                <c:pt idx="9">
                  <c:v>19.335087841510795</c:v>
                </c:pt>
                <c:pt idx="10">
                  <c:v>20.209463641161726</c:v>
                </c:pt>
                <c:pt idx="11">
                  <c:v>21.026456783439439</c:v>
                </c:pt>
                <c:pt idx="12">
                  <c:v>21.830585614972367</c:v>
                </c:pt>
                <c:pt idx="13">
                  <c:v>22.569989803366806</c:v>
                </c:pt>
                <c:pt idx="14">
                  <c:v>23.231217679016776</c:v>
                </c:pt>
                <c:pt idx="15">
                  <c:v>23.955805452215902</c:v>
                </c:pt>
                <c:pt idx="16">
                  <c:v>24.790137197740062</c:v>
                </c:pt>
                <c:pt idx="17">
                  <c:v>25.553323661593758</c:v>
                </c:pt>
                <c:pt idx="18">
                  <c:v>26.296908463059243</c:v>
                </c:pt>
                <c:pt idx="19">
                  <c:v>27.162306885605815</c:v>
                </c:pt>
                <c:pt idx="20">
                  <c:v>28.137253494190343</c:v>
                </c:pt>
                <c:pt idx="21">
                  <c:v>29.003118348773771</c:v>
                </c:pt>
                <c:pt idx="22">
                  <c:v>29.940514299181604</c:v>
                </c:pt>
                <c:pt idx="23">
                  <c:v>30.90050053206561</c:v>
                </c:pt>
                <c:pt idx="24">
                  <c:v>31.706022901288883</c:v>
                </c:pt>
                <c:pt idx="25">
                  <c:v>32.657498189105397</c:v>
                </c:pt>
                <c:pt idx="26">
                  <c:v>33.550629163373948</c:v>
                </c:pt>
                <c:pt idx="27">
                  <c:v>34.323835278389645</c:v>
                </c:pt>
                <c:pt idx="28">
                  <c:v>35.017644295576751</c:v>
                </c:pt>
                <c:pt idx="29">
                  <c:v>35.708240114287776</c:v>
                </c:pt>
                <c:pt idx="30">
                  <c:v>36.404156713271028</c:v>
                </c:pt>
                <c:pt idx="31">
                  <c:v>37.073797640844951</c:v>
                </c:pt>
                <c:pt idx="32">
                  <c:v>37.777378697125116</c:v>
                </c:pt>
                <c:pt idx="33">
                  <c:v>38.408035119890542</c:v>
                </c:pt>
                <c:pt idx="34">
                  <c:v>38.841661436817319</c:v>
                </c:pt>
                <c:pt idx="35">
                  <c:v>39.249305761765385</c:v>
                </c:pt>
                <c:pt idx="36">
                  <c:v>39.886181278355501</c:v>
                </c:pt>
                <c:pt idx="37">
                  <c:v>40.499965529911336</c:v>
                </c:pt>
                <c:pt idx="38">
                  <c:v>40.919921357264215</c:v>
                </c:pt>
                <c:pt idx="39">
                  <c:v>41.39372993040277</c:v>
                </c:pt>
                <c:pt idx="40">
                  <c:v>42.051093906093136</c:v>
                </c:pt>
                <c:pt idx="41">
                  <c:v>42.546104982437733</c:v>
                </c:pt>
                <c:pt idx="42">
                  <c:v>43.243939135350274</c:v>
                </c:pt>
                <c:pt idx="43">
                  <c:v>43.842382955471855</c:v>
                </c:pt>
                <c:pt idx="44">
                  <c:v>44.44431637823952</c:v>
                </c:pt>
                <c:pt idx="45">
                  <c:v>45.230087366149206</c:v>
                </c:pt>
                <c:pt idx="46">
                  <c:v>46.227319060938875</c:v>
                </c:pt>
                <c:pt idx="47">
                  <c:v>47.139159142463377</c:v>
                </c:pt>
                <c:pt idx="48">
                  <c:v>48.137191257661968</c:v>
                </c:pt>
                <c:pt idx="49">
                  <c:v>49.060444528038822</c:v>
                </c:pt>
                <c:pt idx="50">
                  <c:v>49.752520260743303</c:v>
                </c:pt>
                <c:pt idx="51">
                  <c:v>50.780945317799976</c:v>
                </c:pt>
                <c:pt idx="52">
                  <c:v>51.438539630298671</c:v>
                </c:pt>
                <c:pt idx="53">
                  <c:v>52.11134768898701</c:v>
                </c:pt>
                <c:pt idx="54">
                  <c:v>52.760431056418206</c:v>
                </c:pt>
                <c:pt idx="55">
                  <c:v>53.452679541728919</c:v>
                </c:pt>
                <c:pt idx="56">
                  <c:v>54.052470832179196</c:v>
                </c:pt>
                <c:pt idx="57">
                  <c:v>54.392563129666634</c:v>
                </c:pt>
                <c:pt idx="58">
                  <c:v>54.867644313671157</c:v>
                </c:pt>
                <c:pt idx="59">
                  <c:v>55.128443164893753</c:v>
                </c:pt>
                <c:pt idx="60">
                  <c:v>55.282676691746154</c:v>
                </c:pt>
                <c:pt idx="61">
                  <c:v>55.381341463590886</c:v>
                </c:pt>
                <c:pt idx="62">
                  <c:v>55.454991658051846</c:v>
                </c:pt>
                <c:pt idx="63">
                  <c:v>55.681044201739056</c:v>
                </c:pt>
                <c:pt idx="64">
                  <c:v>56.076670703712914</c:v>
                </c:pt>
                <c:pt idx="65">
                  <c:v>56.305199368089596</c:v>
                </c:pt>
                <c:pt idx="66">
                  <c:v>56.649184357637679</c:v>
                </c:pt>
                <c:pt idx="67">
                  <c:v>57.120027344369078</c:v>
                </c:pt>
                <c:pt idx="68">
                  <c:v>57.703101940955364</c:v>
                </c:pt>
                <c:pt idx="69">
                  <c:v>58.417243939897112</c:v>
                </c:pt>
                <c:pt idx="70">
                  <c:v>58.721720408397751</c:v>
                </c:pt>
                <c:pt idx="71">
                  <c:v>59.25261220105871</c:v>
                </c:pt>
                <c:pt idx="72">
                  <c:v>59.438067882279171</c:v>
                </c:pt>
                <c:pt idx="73">
                  <c:v>59.47683932553997</c:v>
                </c:pt>
                <c:pt idx="74">
                  <c:v>59.52745008074853</c:v>
                </c:pt>
                <c:pt idx="75">
                  <c:v>59.439161982118691</c:v>
                </c:pt>
                <c:pt idx="76">
                  <c:v>59.192505810927088</c:v>
                </c:pt>
                <c:pt idx="77">
                  <c:v>58.783565841432214</c:v>
                </c:pt>
                <c:pt idx="78">
                  <c:v>58.482147094062071</c:v>
                </c:pt>
                <c:pt idx="79">
                  <c:v>58.339505267088427</c:v>
                </c:pt>
                <c:pt idx="80">
                  <c:v>58.22108335550989</c:v>
                </c:pt>
                <c:pt idx="81">
                  <c:v>57.761589639166516</c:v>
                </c:pt>
                <c:pt idx="82">
                  <c:v>57.315358716246344</c:v>
                </c:pt>
                <c:pt idx="83">
                  <c:v>56.849461060789601</c:v>
                </c:pt>
                <c:pt idx="84">
                  <c:v>56.775392805021532</c:v>
                </c:pt>
                <c:pt idx="85">
                  <c:v>56.289985621899937</c:v>
                </c:pt>
                <c:pt idx="86">
                  <c:v>56.027076885513125</c:v>
                </c:pt>
                <c:pt idx="87">
                  <c:v>55.819457044911871</c:v>
                </c:pt>
                <c:pt idx="88">
                  <c:v>55.746340080162177</c:v>
                </c:pt>
                <c:pt idx="89">
                  <c:v>55.815735953773434</c:v>
                </c:pt>
                <c:pt idx="90">
                  <c:v>56.151587750619655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9C6-466B-88E3-673A73E6E5FC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tx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'GrE HnD BsC'!$B$3:$B$93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BsC'!$H$3:$H$93</c:f>
              <c:numCache>
                <c:formatCode>General</c:formatCode>
                <c:ptCount val="91"/>
                <c:pt idx="0">
                  <c:v>83.354124999999996</c:v>
                </c:pt>
                <c:pt idx="1">
                  <c:v>83.746139999999997</c:v>
                </c:pt>
                <c:pt idx="2">
                  <c:v>84.506534999999985</c:v>
                </c:pt>
                <c:pt idx="3">
                  <c:v>84.930334999999999</c:v>
                </c:pt>
                <c:pt idx="4">
                  <c:v>86.235964999999993</c:v>
                </c:pt>
                <c:pt idx="5">
                  <c:v>87.620649999999998</c:v>
                </c:pt>
                <c:pt idx="6">
                  <c:v>89.23272</c:v>
                </c:pt>
                <c:pt idx="7">
                  <c:v>91.114554999999996</c:v>
                </c:pt>
                <c:pt idx="8">
                  <c:v>93.128419999999991</c:v>
                </c:pt>
                <c:pt idx="9">
                  <c:v>94.363144999999989</c:v>
                </c:pt>
                <c:pt idx="10">
                  <c:v>95.342774999999989</c:v>
                </c:pt>
                <c:pt idx="11">
                  <c:v>95.997219999999984</c:v>
                </c:pt>
                <c:pt idx="12">
                  <c:v>96.553865000000002</c:v>
                </c:pt>
                <c:pt idx="13">
                  <c:v>96.799179999999993</c:v>
                </c:pt>
                <c:pt idx="14">
                  <c:v>96.704639999999998</c:v>
                </c:pt>
                <c:pt idx="15">
                  <c:v>96.871714999999995</c:v>
                </c:pt>
                <c:pt idx="16">
                  <c:v>97.46096</c:v>
                </c:pt>
                <c:pt idx="17">
                  <c:v>97.746209999999991</c:v>
                </c:pt>
                <c:pt idx="18">
                  <c:v>97.943439999999995</c:v>
                </c:pt>
                <c:pt idx="19">
                  <c:v>98.572619999999986</c:v>
                </c:pt>
                <c:pt idx="20">
                  <c:v>99.557954999999993</c:v>
                </c:pt>
                <c:pt idx="21">
                  <c:v>100.118675</c:v>
                </c:pt>
                <c:pt idx="22">
                  <c:v>100.89373999999999</c:v>
                </c:pt>
                <c:pt idx="23">
                  <c:v>101.70710999999999</c:v>
                </c:pt>
                <c:pt idx="24">
                  <c:v>101.986655</c:v>
                </c:pt>
                <c:pt idx="25">
                  <c:v>102.71281999999999</c:v>
                </c:pt>
                <c:pt idx="26">
                  <c:v>103.22789999999999</c:v>
                </c:pt>
                <c:pt idx="27">
                  <c:v>103.35992999999999</c:v>
                </c:pt>
                <c:pt idx="28">
                  <c:v>103.25234999999999</c:v>
                </c:pt>
                <c:pt idx="29">
                  <c:v>103.13988000000001</c:v>
                </c:pt>
                <c:pt idx="30">
                  <c:v>103.04697</c:v>
                </c:pt>
                <c:pt idx="31">
                  <c:v>102.88478499999999</c:v>
                </c:pt>
                <c:pt idx="32">
                  <c:v>102.821215</c:v>
                </c:pt>
                <c:pt idx="33">
                  <c:v>102.565305</c:v>
                </c:pt>
                <c:pt idx="34">
                  <c:v>101.802465</c:v>
                </c:pt>
                <c:pt idx="35">
                  <c:v>101.000505</c:v>
                </c:pt>
                <c:pt idx="36">
                  <c:v>100.80653499999998</c:v>
                </c:pt>
                <c:pt idx="37">
                  <c:v>100.56203499999999</c:v>
                </c:pt>
                <c:pt idx="38">
                  <c:v>99.852985000000004</c:v>
                </c:pt>
                <c:pt idx="39">
                  <c:v>99.297154999999989</c:v>
                </c:pt>
                <c:pt idx="40">
                  <c:v>99.192835000000002</c:v>
                </c:pt>
                <c:pt idx="41">
                  <c:v>98.715244999999996</c:v>
                </c:pt>
                <c:pt idx="42">
                  <c:v>98.716059999999985</c:v>
                </c:pt>
                <c:pt idx="43">
                  <c:v>98.49356499999999</c:v>
                </c:pt>
                <c:pt idx="44">
                  <c:v>98.28573999999999</c:v>
                </c:pt>
                <c:pt idx="45">
                  <c:v>98.4846</c:v>
                </c:pt>
                <c:pt idx="46">
                  <c:v>99.130894999999995</c:v>
                </c:pt>
                <c:pt idx="47">
                  <c:v>99.577514999999991</c:v>
                </c:pt>
                <c:pt idx="48">
                  <c:v>100.190395</c:v>
                </c:pt>
                <c:pt idx="49">
                  <c:v>100.63212499999999</c:v>
                </c:pt>
                <c:pt idx="50">
                  <c:v>100.59381999999999</c:v>
                </c:pt>
                <c:pt idx="51">
                  <c:v>101.22707499999999</c:v>
                </c:pt>
                <c:pt idx="52">
                  <c:v>101.11378999999999</c:v>
                </c:pt>
                <c:pt idx="53">
                  <c:v>101.03310499999999</c:v>
                </c:pt>
                <c:pt idx="54">
                  <c:v>100.90922499999999</c:v>
                </c:pt>
                <c:pt idx="55">
                  <c:v>100.870105</c:v>
                </c:pt>
                <c:pt idx="56">
                  <c:v>100.65983499999999</c:v>
                </c:pt>
                <c:pt idx="57">
                  <c:v>99.977679999999992</c:v>
                </c:pt>
                <c:pt idx="58">
                  <c:v>99.557954999999993</c:v>
                </c:pt>
                <c:pt idx="59">
                  <c:v>98.764959999999988</c:v>
                </c:pt>
                <c:pt idx="60">
                  <c:v>97.803259999999995</c:v>
                </c:pt>
                <c:pt idx="61">
                  <c:v>96.768209999999996</c:v>
                </c:pt>
                <c:pt idx="62">
                  <c:v>95.715229999999991</c:v>
                </c:pt>
                <c:pt idx="63">
                  <c:v>94.947499999999991</c:v>
                </c:pt>
                <c:pt idx="64">
                  <c:v>94.483764999999991</c:v>
                </c:pt>
                <c:pt idx="65">
                  <c:v>93.752709999999993</c:v>
                </c:pt>
                <c:pt idx="66">
                  <c:v>93.228664999999992</c:v>
                </c:pt>
                <c:pt idx="67">
                  <c:v>92.92304</c:v>
                </c:pt>
                <c:pt idx="68">
                  <c:v>92.804864999999992</c:v>
                </c:pt>
                <c:pt idx="69">
                  <c:v>92.897774999999996</c:v>
                </c:pt>
                <c:pt idx="70">
                  <c:v>92.34438999999999</c:v>
                </c:pt>
                <c:pt idx="71">
                  <c:v>92.155309999999986</c:v>
                </c:pt>
                <c:pt idx="72">
                  <c:v>91.438924999999983</c:v>
                </c:pt>
                <c:pt idx="73">
                  <c:v>90.514714999999995</c:v>
                </c:pt>
                <c:pt idx="74">
                  <c:v>89.627994999999999</c:v>
                </c:pt>
                <c:pt idx="75">
                  <c:v>88.553009999999986</c:v>
                </c:pt>
                <c:pt idx="76">
                  <c:v>87.266939999999991</c:v>
                </c:pt>
                <c:pt idx="77">
                  <c:v>85.770599999999988</c:v>
                </c:pt>
                <c:pt idx="78">
                  <c:v>84.460080000000005</c:v>
                </c:pt>
                <c:pt idx="79">
                  <c:v>83.403024999999985</c:v>
                </c:pt>
                <c:pt idx="80">
                  <c:v>82.401389999999992</c:v>
                </c:pt>
                <c:pt idx="81">
                  <c:v>80.941643499999984</c:v>
                </c:pt>
                <c:pt idx="82">
                  <c:v>79.528922499999993</c:v>
                </c:pt>
                <c:pt idx="83">
                  <c:v>78.116608999999997</c:v>
                </c:pt>
                <c:pt idx="84">
                  <c:v>77.264689499999989</c:v>
                </c:pt>
                <c:pt idx="85">
                  <c:v>75.874544</c:v>
                </c:pt>
                <c:pt idx="86">
                  <c:v>74.807709000000003</c:v>
                </c:pt>
                <c:pt idx="87">
                  <c:v>73.833946999999995</c:v>
                </c:pt>
                <c:pt idx="88">
                  <c:v>73.054480999999996</c:v>
                </c:pt>
                <c:pt idx="89">
                  <c:v>72.474363999999994</c:v>
                </c:pt>
                <c:pt idx="90">
                  <c:v>72.247630999999998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9C6-466B-88E3-673A73E6E5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6485679"/>
        <c:axId val="1186488079"/>
      </c:scatterChart>
      <c:valAx>
        <c:axId val="11864856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1572090988626414"/>
              <c:y val="0.892569262175561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6488079"/>
        <c:crosses val="autoZero"/>
        <c:crossBetween val="midCat"/>
      </c:valAx>
      <c:valAx>
        <c:axId val="1186488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>
                    <a:solidFill>
                      <a:srgbClr val="0070C0"/>
                    </a:solidFill>
                  </a:rPr>
                  <a:t>Brake</a:t>
                </a:r>
                <a:r>
                  <a:rPr lang="en-GB" baseline="0">
                    <a:solidFill>
                      <a:srgbClr val="0070C0"/>
                    </a:solidFill>
                  </a:rPr>
                  <a:t> Power (bhp) </a:t>
                </a:r>
                <a:r>
                  <a:rPr lang="en-GB" baseline="0">
                    <a:solidFill>
                      <a:schemeClr val="accent2"/>
                    </a:solidFill>
                  </a:rPr>
                  <a:t>Torque (N/m)</a:t>
                </a:r>
                <a:endParaRPr lang="en-GB">
                  <a:solidFill>
                    <a:schemeClr val="accent2"/>
                  </a:solidFill>
                </a:endParaRPr>
              </a:p>
            </c:rich>
          </c:tx>
          <c:layout>
            <c:manualLayout>
              <c:xMode val="edge"/>
              <c:yMode val="edge"/>
              <c:x val="1.6631560295469396E-2"/>
              <c:y val="0.1626312335958005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6485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6</xdr:row>
      <xdr:rowOff>0</xdr:rowOff>
    </xdr:from>
    <xdr:to>
      <xdr:col>19</xdr:col>
      <xdr:colOff>501650</xdr:colOff>
      <xdr:row>20</xdr:row>
      <xdr:rowOff>165100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6D2BC73-F97B-4919-9CEF-936FE8932A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6350</xdr:colOff>
      <xdr:row>22</xdr:row>
      <xdr:rowOff>6350</xdr:rowOff>
    </xdr:from>
    <xdr:to>
      <xdr:col>19</xdr:col>
      <xdr:colOff>508000</xdr:colOff>
      <xdr:row>36</xdr:row>
      <xdr:rowOff>171450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4A692D7-D671-4991-8036-71602E79B4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4"/>
  <sheetViews>
    <sheetView tabSelected="1" zoomScaleNormal="100" workbookViewId="0">
      <selection activeCell="X26" sqref="X26"/>
    </sheetView>
  </sheetViews>
  <sheetFormatPr defaultRowHeight="14.5" x14ac:dyDescent="0.35"/>
  <cols>
    <col min="1" max="1" width="9.1796875" style="1"/>
    <col min="2" max="2" width="11.81640625" style="1" customWidth="1"/>
    <col min="3" max="3" width="13.6328125" customWidth="1"/>
    <col min="4" max="4" width="9" style="1" customWidth="1"/>
    <col min="5" max="5" width="12.7265625" customWidth="1"/>
    <col min="6" max="6" width="15.36328125" customWidth="1"/>
    <col min="7" max="7" width="11.90625" style="2" customWidth="1"/>
    <col min="8" max="8" width="7.26953125" style="1" customWidth="1"/>
    <col min="9" max="9" width="2.26953125" style="1" customWidth="1"/>
    <col min="11" max="12" width="8.7265625" customWidth="1"/>
    <col min="13" max="13" width="8.54296875" style="4" customWidth="1"/>
    <col min="14" max="14" width="2.26953125" customWidth="1"/>
    <col min="15" max="15" width="9.08984375" customWidth="1"/>
    <col min="16" max="16" width="9" customWidth="1"/>
    <col min="17" max="17" width="13.6328125" customWidth="1"/>
    <col min="18" max="18" width="17" customWidth="1"/>
    <col min="21" max="21" width="11.81640625" bestFit="1" customWidth="1"/>
  </cols>
  <sheetData>
    <row r="1" spans="1:19" ht="15" thickBot="1" x14ac:dyDescent="0.4">
      <c r="A1" s="5" t="s">
        <v>6</v>
      </c>
      <c r="B1" s="5" t="s">
        <v>7</v>
      </c>
      <c r="C1" s="5" t="s">
        <v>8</v>
      </c>
      <c r="D1" s="5" t="s">
        <v>9</v>
      </c>
      <c r="E1" s="5" t="s">
        <v>20</v>
      </c>
      <c r="F1" s="5" t="s">
        <v>13</v>
      </c>
      <c r="G1" s="6" t="s">
        <v>30</v>
      </c>
      <c r="H1" s="6" t="s">
        <v>14</v>
      </c>
      <c r="I1" s="5"/>
      <c r="J1" s="5" t="s">
        <v>17</v>
      </c>
      <c r="K1" s="5" t="s">
        <v>18</v>
      </c>
      <c r="L1" s="5" t="s">
        <v>19</v>
      </c>
      <c r="M1" s="6" t="s">
        <v>19</v>
      </c>
      <c r="O1" s="6" t="s">
        <v>0</v>
      </c>
      <c r="P1" s="6" t="s">
        <v>1</v>
      </c>
      <c r="Q1" s="6" t="s">
        <v>2</v>
      </c>
      <c r="R1" s="6" t="s">
        <v>24</v>
      </c>
      <c r="S1" s="6" t="s">
        <v>22</v>
      </c>
    </row>
    <row r="2" spans="1:19" ht="15" thickBot="1" x14ac:dyDescent="0.4">
      <c r="A2" s="6" t="s">
        <v>10</v>
      </c>
      <c r="B2" s="6" t="s">
        <v>11</v>
      </c>
      <c r="C2" s="6" t="s">
        <v>12</v>
      </c>
      <c r="D2" s="6" t="s">
        <v>9</v>
      </c>
      <c r="E2" s="6" t="s">
        <v>16</v>
      </c>
      <c r="F2" s="6" t="s">
        <v>16</v>
      </c>
      <c r="G2" s="6" t="s">
        <v>31</v>
      </c>
      <c r="H2" s="5" t="s">
        <v>15</v>
      </c>
      <c r="I2" s="6"/>
      <c r="J2" s="6" t="s">
        <v>21</v>
      </c>
      <c r="K2" s="6" t="s">
        <v>26</v>
      </c>
      <c r="L2" s="6" t="s">
        <v>27</v>
      </c>
      <c r="M2" s="6" t="s">
        <v>28</v>
      </c>
      <c r="O2" s="5" t="s">
        <v>3</v>
      </c>
      <c r="P2" s="5" t="s">
        <v>4</v>
      </c>
      <c r="Q2" s="5" t="s">
        <v>5</v>
      </c>
      <c r="R2" s="5" t="s">
        <v>25</v>
      </c>
      <c r="S2" s="5" t="s">
        <v>23</v>
      </c>
    </row>
    <row r="3" spans="1:19" x14ac:dyDescent="0.35">
      <c r="A3" s="11">
        <v>102.27500000000001</v>
      </c>
      <c r="B3" s="11">
        <v>1000</v>
      </c>
      <c r="C3" s="11">
        <v>7.0400000000000004E-2</v>
      </c>
      <c r="D3" s="11">
        <v>1.2658</v>
      </c>
      <c r="E3" s="12">
        <f>((2*3.14159265358979*B3*H3)/60)/1000</f>
        <v>8.7288235582135023</v>
      </c>
      <c r="F3" s="12">
        <f>(1.01325/1.0189)*SQRT((27+273)/293)*E3</f>
        <v>8.7834995269020499</v>
      </c>
      <c r="G3" s="12">
        <f>F3*1.34102</f>
        <v>11.778848535566189</v>
      </c>
      <c r="H3" s="12">
        <f>A3*0.815</f>
        <v>83.354124999999996</v>
      </c>
      <c r="I3" s="11"/>
      <c r="J3" s="11">
        <f>(H3*4*3.14159)/1.6</f>
        <v>654.66121389687498</v>
      </c>
      <c r="K3" s="11">
        <f>(C3*0.74*60)/F3</f>
        <v>0.35586727026357101</v>
      </c>
      <c r="L3" s="11">
        <f>F3/((C3*0.7/60)*44000)</f>
        <v>0.24304990573998442</v>
      </c>
      <c r="M3" s="12">
        <f>L3*100</f>
        <v>24.304990573998442</v>
      </c>
      <c r="O3" s="9">
        <v>1018.9</v>
      </c>
      <c r="P3" s="9">
        <v>46</v>
      </c>
      <c r="Q3" s="9">
        <v>27</v>
      </c>
      <c r="R3" s="10">
        <v>0.81499999999999995</v>
      </c>
      <c r="S3" s="10">
        <v>1.6</v>
      </c>
    </row>
    <row r="4" spans="1:19" x14ac:dyDescent="0.35">
      <c r="A4" s="7">
        <v>102.756</v>
      </c>
      <c r="B4" s="7">
        <f t="shared" ref="B4:B35" si="0">B3+50</f>
        <v>1050</v>
      </c>
      <c r="C4" s="7">
        <v>7.2400000000000006E-2</v>
      </c>
      <c r="D4" s="7">
        <v>1.26783</v>
      </c>
      <c r="E4" s="8">
        <f>((2*3.14159265358979*B4*H4)/60)/1000</f>
        <v>9.2083690366675715</v>
      </c>
      <c r="F4" s="8">
        <f t="shared" ref="F4:F67" si="1">(1.01325/1.0189)*SQRT((27+273)/293)*E4</f>
        <v>9.2660488023042227</v>
      </c>
      <c r="G4" s="8">
        <f t="shared" ref="G4:G67" si="2">F4*1.34102</f>
        <v>12.42595676486601</v>
      </c>
      <c r="H4" s="8">
        <f>A4*0.815</f>
        <v>83.746139999999997</v>
      </c>
      <c r="I4" s="7"/>
      <c r="J4" s="7">
        <f t="shared" ref="J4:J67" si="3">(H4*4*3.14159)/1.6</f>
        <v>657.74008990649986</v>
      </c>
      <c r="K4" s="7">
        <f>(C4*0.74*60)/F4</f>
        <v>0.34691809514327443</v>
      </c>
      <c r="L4" s="7">
        <f>F4/((C4*0.73/60)*44000)</f>
        <v>0.23907366029764646</v>
      </c>
      <c r="M4" s="8">
        <f t="shared" ref="M4:M67" si="4">L4*100</f>
        <v>23.907366029764646</v>
      </c>
    </row>
    <row r="5" spans="1:19" x14ac:dyDescent="0.35">
      <c r="A5" s="7">
        <v>103.68899999999999</v>
      </c>
      <c r="B5" s="7">
        <f t="shared" si="0"/>
        <v>1100</v>
      </c>
      <c r="C5" s="7">
        <v>7.3700000000000002E-2</v>
      </c>
      <c r="D5" s="7">
        <v>1.2734399999999999</v>
      </c>
      <c r="E5" s="8">
        <f>((2*3.14159265358979*B5*H5)/60)/1000</f>
        <v>9.734454016332041</v>
      </c>
      <c r="F5" s="8">
        <f t="shared" si="1"/>
        <v>9.7954290949835343</v>
      </c>
      <c r="G5" s="8">
        <f t="shared" si="2"/>
        <v>13.13586632495482</v>
      </c>
      <c r="H5" s="8">
        <f>A5*0.815</f>
        <v>84.506534999999985</v>
      </c>
      <c r="I5" s="7"/>
      <c r="J5" s="7">
        <f t="shared" si="3"/>
        <v>663.71221322662484</v>
      </c>
      <c r="K5" s="7">
        <f>(C5*0.74*60)/F5</f>
        <v>0.33406193524240918</v>
      </c>
      <c r="L5" s="7">
        <f>F5/((C5*0.73/60)*44000)</f>
        <v>0.24827425719486965</v>
      </c>
      <c r="M5" s="8">
        <f t="shared" si="4"/>
        <v>24.827425719486964</v>
      </c>
      <c r="O5" s="3" t="s">
        <v>29</v>
      </c>
    </row>
    <row r="6" spans="1:19" x14ac:dyDescent="0.35">
      <c r="A6" s="7">
        <v>104.209</v>
      </c>
      <c r="B6" s="7">
        <f t="shared" si="0"/>
        <v>1150</v>
      </c>
      <c r="C6" s="7">
        <v>7.2800000000000004E-2</v>
      </c>
      <c r="D6" s="7">
        <v>1.2847599999999999</v>
      </c>
      <c r="E6" s="8">
        <f>((2*3.14159265358979*B6*H6)/60)/1000</f>
        <v>10.227966465945261</v>
      </c>
      <c r="F6" s="8">
        <f t="shared" si="1"/>
        <v>10.292032828440735</v>
      </c>
      <c r="G6" s="8">
        <f t="shared" si="2"/>
        <v>13.801821863595595</v>
      </c>
      <c r="H6" s="8">
        <f>A6*0.815</f>
        <v>84.930334999999999</v>
      </c>
      <c r="I6" s="7"/>
      <c r="J6" s="7">
        <f t="shared" si="3"/>
        <v>667.04072783162496</v>
      </c>
      <c r="K6" s="7">
        <f>(C6*0.74*60)/F6</f>
        <v>0.31406040515804529</v>
      </c>
      <c r="L6" s="7">
        <f>F6/((C6*0.73/60)*44000)</f>
        <v>0.26408607219255237</v>
      </c>
      <c r="M6" s="8">
        <f t="shared" si="4"/>
        <v>26.408607219255238</v>
      </c>
    </row>
    <row r="7" spans="1:19" x14ac:dyDescent="0.35">
      <c r="A7" s="7">
        <v>105.81100000000001</v>
      </c>
      <c r="B7" s="7">
        <f t="shared" si="0"/>
        <v>1200</v>
      </c>
      <c r="C7" s="7">
        <v>7.4399999999999994E-2</v>
      </c>
      <c r="D7" s="7">
        <v>1.2918099999999999</v>
      </c>
      <c r="E7" s="8">
        <f>((2*3.14159265358979*B7*H7)/60)/1000</f>
        <v>10.83673096476905</v>
      </c>
      <c r="F7" s="8">
        <f t="shared" si="1"/>
        <v>10.904610531696301</v>
      </c>
      <c r="G7" s="8">
        <f t="shared" si="2"/>
        <v>14.623300815215375</v>
      </c>
      <c r="H7" s="8">
        <f>A7*0.815</f>
        <v>86.235964999999993</v>
      </c>
      <c r="I7" s="7"/>
      <c r="J7" s="7">
        <f t="shared" si="3"/>
        <v>677.29511321087477</v>
      </c>
      <c r="K7" s="7">
        <f>(C7*0.74*60)/F7</f>
        <v>0.30293241472477744</v>
      </c>
      <c r="L7" s="7">
        <f>F7/((C7*0.73/60)*44000)</f>
        <v>0.27378707196039809</v>
      </c>
      <c r="M7" s="8">
        <f t="shared" si="4"/>
        <v>27.378707196039809</v>
      </c>
    </row>
    <row r="8" spans="1:19" x14ac:dyDescent="0.35">
      <c r="A8" s="7">
        <v>107.51</v>
      </c>
      <c r="B8" s="7">
        <f t="shared" si="0"/>
        <v>1250</v>
      </c>
      <c r="C8" s="7">
        <v>7.8950000000000006E-2</v>
      </c>
      <c r="D8" s="7">
        <v>1.2972900000000001</v>
      </c>
      <c r="E8" s="8">
        <f>((2*3.14159265358979*B8*H8)/60)/1000</f>
        <v>11.46951626428176</v>
      </c>
      <c r="F8" s="8">
        <f t="shared" si="1"/>
        <v>11.541359498132968</v>
      </c>
      <c r="G8" s="8">
        <f t="shared" si="2"/>
        <v>15.477193914186273</v>
      </c>
      <c r="H8" s="8">
        <f>A8*0.815</f>
        <v>87.620649999999998</v>
      </c>
      <c r="I8" s="7"/>
      <c r="J8" s="7">
        <f t="shared" si="3"/>
        <v>688.17039458374984</v>
      </c>
      <c r="K8" s="7">
        <f>(C8*0.74*60)/F8</f>
        <v>0.30372331791302937</v>
      </c>
      <c r="L8" s="7">
        <f>F8/((C8*0.73/60)*44000)</f>
        <v>0.27307412351243715</v>
      </c>
      <c r="M8" s="8">
        <f t="shared" si="4"/>
        <v>27.307412351243716</v>
      </c>
    </row>
    <row r="9" spans="1:19" x14ac:dyDescent="0.35">
      <c r="A9" s="7">
        <v>109.488</v>
      </c>
      <c r="B9" s="7">
        <f t="shared" si="0"/>
        <v>1300</v>
      </c>
      <c r="C9" s="7">
        <v>7.9000000000000001E-2</v>
      </c>
      <c r="D9" s="7">
        <v>1.29895</v>
      </c>
      <c r="E9" s="8">
        <f>((2*3.14159265358979*B9*H9)/60)/1000</f>
        <v>12.147757163179506</v>
      </c>
      <c r="F9" s="8">
        <f t="shared" si="1"/>
        <v>12.223848790631994</v>
      </c>
      <c r="G9" s="8">
        <f t="shared" si="2"/>
        <v>16.392425705213316</v>
      </c>
      <c r="H9" s="8">
        <f>A9*0.815</f>
        <v>89.23272</v>
      </c>
      <c r="I9" s="7"/>
      <c r="J9" s="7">
        <f t="shared" si="3"/>
        <v>700.83155206200001</v>
      </c>
      <c r="K9" s="7">
        <f>(C9*0.74*60)/F9</f>
        <v>0.2869472667796843</v>
      </c>
      <c r="L9" s="7">
        <f>F9/((C9*0.73/60)*44000)</f>
        <v>0.28903909683541135</v>
      </c>
      <c r="M9" s="8">
        <f t="shared" si="4"/>
        <v>28.903909683541134</v>
      </c>
    </row>
    <row r="10" spans="1:19" x14ac:dyDescent="0.35">
      <c r="A10" s="7">
        <v>111.797</v>
      </c>
      <c r="B10" s="7">
        <f t="shared" si="0"/>
        <v>1350</v>
      </c>
      <c r="C10" s="7">
        <v>7.9600000000000004E-2</v>
      </c>
      <c r="D10" s="7">
        <v>1.2946899999999999</v>
      </c>
      <c r="E10" s="8">
        <f>((2*3.14159265358979*B10*H10)/60)/1000</f>
        <v>12.881016748039629</v>
      </c>
      <c r="F10" s="8">
        <f t="shared" si="1"/>
        <v>12.961701397430872</v>
      </c>
      <c r="G10" s="8">
        <f t="shared" si="2"/>
        <v>17.381900807982749</v>
      </c>
      <c r="H10" s="8">
        <f>A10*0.815</f>
        <v>91.114554999999996</v>
      </c>
      <c r="I10" s="7"/>
      <c r="J10" s="7">
        <f t="shared" si="3"/>
        <v>715.61143710612498</v>
      </c>
      <c r="K10" s="7">
        <f>(C10*0.74*60)/F10</f>
        <v>0.27266790767919707</v>
      </c>
      <c r="L10" s="7">
        <f>F10/((C10*0.73/60)*44000)</f>
        <v>0.30417579954796248</v>
      </c>
      <c r="M10" s="8">
        <f t="shared" si="4"/>
        <v>30.417579954796249</v>
      </c>
    </row>
    <row r="11" spans="1:19" x14ac:dyDescent="0.35">
      <c r="A11" s="7">
        <v>114.268</v>
      </c>
      <c r="B11" s="7">
        <f t="shared" si="0"/>
        <v>1400</v>
      </c>
      <c r="C11" s="7">
        <v>8.3500000000000005E-2</v>
      </c>
      <c r="D11" s="7">
        <v>1.2855000000000001</v>
      </c>
      <c r="E11" s="8">
        <f>((2*3.14159265358979*B11*H11)/60)/1000</f>
        <v>13.653339471913142</v>
      </c>
      <c r="F11" s="8">
        <f t="shared" si="1"/>
        <v>13.738861828560848</v>
      </c>
      <c r="G11" s="8">
        <f t="shared" si="2"/>
        <v>18.424088489336672</v>
      </c>
      <c r="H11" s="8">
        <f>A11*0.815</f>
        <v>93.128419999999991</v>
      </c>
      <c r="I11" s="7"/>
      <c r="J11" s="7">
        <f t="shared" si="3"/>
        <v>731.42828246949989</v>
      </c>
      <c r="K11" s="7">
        <f>(C11*0.74*60)/F11</f>
        <v>0.26984768070764942</v>
      </c>
      <c r="L11" s="7">
        <f>F11/((C11*0.73/60)*44000)</f>
        <v>0.30735479590519493</v>
      </c>
      <c r="M11" s="8">
        <f t="shared" si="4"/>
        <v>30.735479590519493</v>
      </c>
    </row>
    <row r="12" spans="1:19" x14ac:dyDescent="0.35">
      <c r="A12" s="7">
        <v>115.783</v>
      </c>
      <c r="B12" s="7">
        <f t="shared" si="0"/>
        <v>1450</v>
      </c>
      <c r="C12" s="7">
        <v>8.4699999999999998E-2</v>
      </c>
      <c r="D12" s="7">
        <v>1.2781800000000001</v>
      </c>
      <c r="E12" s="8">
        <f>((2*3.14159265358979*B12*H12)/60)/1000</f>
        <v>14.328443883245356</v>
      </c>
      <c r="F12" s="8">
        <f t="shared" si="1"/>
        <v>14.41819498703285</v>
      </c>
      <c r="G12" s="8">
        <f t="shared" si="2"/>
        <v>19.335087841510795</v>
      </c>
      <c r="H12" s="8">
        <f>A12*0.815</f>
        <v>94.363144999999989</v>
      </c>
      <c r="I12" s="7"/>
      <c r="J12" s="7">
        <f t="shared" si="3"/>
        <v>741.1257817513748</v>
      </c>
      <c r="K12" s="7">
        <f>(C12*0.74*60)/F12</f>
        <v>0.26082876555506468</v>
      </c>
      <c r="L12" s="7">
        <f>F12/((C12*0.73/60)*44000)</f>
        <v>0.3179824842282597</v>
      </c>
      <c r="M12" s="8">
        <f t="shared" si="4"/>
        <v>31.798248422825971</v>
      </c>
    </row>
    <row r="13" spans="1:19" x14ac:dyDescent="0.35">
      <c r="A13" s="7">
        <v>116.985</v>
      </c>
      <c r="B13" s="7">
        <f t="shared" si="0"/>
        <v>1500</v>
      </c>
      <c r="C13" s="7">
        <v>8.8650000000000007E-2</v>
      </c>
      <c r="D13" s="7">
        <v>1.2795000000000001</v>
      </c>
      <c r="E13" s="8">
        <f>((2*3.14159265358979*B13*H13)/60)/1000</f>
        <v>14.976408075643212</v>
      </c>
      <c r="F13" s="8">
        <f t="shared" si="1"/>
        <v>15.07021792453634</v>
      </c>
      <c r="G13" s="8">
        <f t="shared" si="2"/>
        <v>20.209463641161726</v>
      </c>
      <c r="H13" s="8">
        <f>A13*0.815</f>
        <v>95.342774999999989</v>
      </c>
      <c r="I13" s="7"/>
      <c r="J13" s="7">
        <f t="shared" si="3"/>
        <v>748.81977128062488</v>
      </c>
      <c r="K13" s="7">
        <f>(C13*0.74*60)/F13</f>
        <v>0.26118135913559454</v>
      </c>
      <c r="L13" s="7">
        <f>F13/((C13*0.73/60)*44000)</f>
        <v>0.31755320940163762</v>
      </c>
      <c r="M13" s="8">
        <f t="shared" si="4"/>
        <v>31.755320940163763</v>
      </c>
    </row>
    <row r="14" spans="1:19" x14ac:dyDescent="0.35">
      <c r="A14" s="7">
        <v>117.788</v>
      </c>
      <c r="B14" s="7">
        <f t="shared" si="0"/>
        <v>1550</v>
      </c>
      <c r="C14" s="7">
        <v>9.3200000000000005E-2</v>
      </c>
      <c r="D14" s="7">
        <v>1.27766</v>
      </c>
      <c r="E14" s="8">
        <f>((2*3.14159265358979*B14*H14)/60)/1000</f>
        <v>15.581848324380548</v>
      </c>
      <c r="F14" s="8">
        <f t="shared" si="1"/>
        <v>15.679450555129259</v>
      </c>
      <c r="G14" s="8">
        <f t="shared" si="2"/>
        <v>21.026456783439439</v>
      </c>
      <c r="H14" s="8">
        <f>A14*0.815</f>
        <v>95.997219999999984</v>
      </c>
      <c r="I14" s="7"/>
      <c r="J14" s="7">
        <f t="shared" si="3"/>
        <v>753.9597659494998</v>
      </c>
      <c r="K14" s="7">
        <f>(C14*0.74*60)/F14</f>
        <v>0.26391741122882012</v>
      </c>
      <c r="L14" s="7">
        <f>F14/((C14*0.73/60)*44000)</f>
        <v>0.31426111086502184</v>
      </c>
      <c r="M14" s="8">
        <f t="shared" si="4"/>
        <v>31.426111086502186</v>
      </c>
    </row>
    <row r="15" spans="1:19" x14ac:dyDescent="0.35">
      <c r="A15" s="7">
        <v>118.471</v>
      </c>
      <c r="B15" s="7">
        <f t="shared" si="0"/>
        <v>1600</v>
      </c>
      <c r="C15" s="7">
        <v>9.5899999999999999E-2</v>
      </c>
      <c r="D15" s="7">
        <v>1.2823500000000001</v>
      </c>
      <c r="E15" s="8">
        <f>((2*3.14159265358979*B15*H15)/60)/1000</f>
        <v>16.177755357850685</v>
      </c>
      <c r="F15" s="8">
        <f t="shared" si="1"/>
        <v>16.279090255903988</v>
      </c>
      <c r="G15" s="8">
        <f t="shared" si="2"/>
        <v>21.830585614972367</v>
      </c>
      <c r="H15" s="8">
        <f>A15*0.815</f>
        <v>96.553865000000002</v>
      </c>
      <c r="I15" s="7"/>
      <c r="J15" s="7">
        <f t="shared" si="3"/>
        <v>758.3316418633749</v>
      </c>
      <c r="K15" s="7">
        <f>(C15*0.74*60)/F15</f>
        <v>0.26156007080652138</v>
      </c>
      <c r="L15" s="7">
        <f>F15/((C15*0.73/60)*44000)</f>
        <v>0.31709342551272118</v>
      </c>
      <c r="M15" s="8">
        <f t="shared" si="4"/>
        <v>31.709342551272119</v>
      </c>
    </row>
    <row r="16" spans="1:19" x14ac:dyDescent="0.35">
      <c r="A16" s="7">
        <v>118.77200000000001</v>
      </c>
      <c r="B16" s="7">
        <f t="shared" si="0"/>
        <v>1650</v>
      </c>
      <c r="C16" s="7">
        <v>9.8750000000000004E-2</v>
      </c>
      <c r="D16" s="7">
        <v>1.2902800000000001</v>
      </c>
      <c r="E16" s="8">
        <f>((2*3.14159265358979*B16*H16)/60)/1000</f>
        <v>16.725697601883361</v>
      </c>
      <c r="F16" s="8">
        <f t="shared" si="1"/>
        <v>16.830464723394734</v>
      </c>
      <c r="G16" s="8">
        <f t="shared" si="2"/>
        <v>22.569989803366806</v>
      </c>
      <c r="H16" s="8">
        <f>A16*0.815</f>
        <v>96.799179999999993</v>
      </c>
      <c r="I16" s="7"/>
      <c r="J16" s="7">
        <f t="shared" si="3"/>
        <v>760.25833974049988</v>
      </c>
      <c r="K16" s="7">
        <f>(C16*0.74*60)/F16</f>
        <v>0.26050974064343241</v>
      </c>
      <c r="L16" s="7">
        <f>F16/((C16*0.73/60)*44000)</f>
        <v>0.31837189129488597</v>
      </c>
      <c r="M16" s="8">
        <f t="shared" si="4"/>
        <v>31.837189129488596</v>
      </c>
    </row>
    <row r="17" spans="1:13" x14ac:dyDescent="0.35">
      <c r="A17" s="7">
        <v>118.65600000000001</v>
      </c>
      <c r="B17" s="7">
        <f t="shared" si="0"/>
        <v>1700</v>
      </c>
      <c r="C17" s="7">
        <v>0.10005</v>
      </c>
      <c r="D17" s="7">
        <v>1.29942</v>
      </c>
      <c r="E17" s="8">
        <f>((2*3.14159265358979*B17*H17)/60)/1000</f>
        <v>17.215706573549237</v>
      </c>
      <c r="F17" s="8">
        <f t="shared" si="1"/>
        <v>17.323543033673452</v>
      </c>
      <c r="G17" s="8">
        <f t="shared" si="2"/>
        <v>23.231217679016776</v>
      </c>
      <c r="H17" s="8">
        <f>A17*0.815</f>
        <v>96.704639999999998</v>
      </c>
      <c r="I17" s="7"/>
      <c r="J17" s="7">
        <f t="shared" si="3"/>
        <v>759.51582494399997</v>
      </c>
      <c r="K17" s="7">
        <f>(C17*0.74*60)/F17</f>
        <v>0.25642675931622222</v>
      </c>
      <c r="L17" s="7">
        <f>F17/((C17*0.73/60)*44000)</f>
        <v>0.32344120032773371</v>
      </c>
      <c r="M17" s="8">
        <f t="shared" si="4"/>
        <v>32.344120032773368</v>
      </c>
    </row>
    <row r="18" spans="1:13" x14ac:dyDescent="0.35">
      <c r="A18" s="7">
        <v>118.861</v>
      </c>
      <c r="B18" s="7">
        <f t="shared" si="0"/>
        <v>1750</v>
      </c>
      <c r="C18" s="7">
        <v>0.10305</v>
      </c>
      <c r="D18" s="7">
        <v>1.31053</v>
      </c>
      <c r="E18" s="8">
        <f>((2*3.14159265358979*B18*H18)/60)/1000</f>
        <v>17.752668977437555</v>
      </c>
      <c r="F18" s="8">
        <f t="shared" si="1"/>
        <v>17.863868885039672</v>
      </c>
      <c r="G18" s="8">
        <f t="shared" si="2"/>
        <v>23.955805452215902</v>
      </c>
      <c r="H18" s="8">
        <f>A18*0.815</f>
        <v>96.871714999999995</v>
      </c>
      <c r="I18" s="7"/>
      <c r="J18" s="7">
        <f t="shared" si="3"/>
        <v>760.82802781712485</v>
      </c>
      <c r="K18" s="7">
        <f>(C18*0.74*60)/F18</f>
        <v>0.25612704781055268</v>
      </c>
      <c r="L18" s="7">
        <f>F18/((C18*0.73/60)*44000)</f>
        <v>0.3238196806560491</v>
      </c>
      <c r="M18" s="8">
        <f t="shared" si="4"/>
        <v>32.381968065604909</v>
      </c>
    </row>
    <row r="19" spans="1:13" x14ac:dyDescent="0.35">
      <c r="A19" s="7">
        <v>119.584</v>
      </c>
      <c r="B19" s="7">
        <f t="shared" si="0"/>
        <v>1800</v>
      </c>
      <c r="C19" s="7">
        <v>0.10929999999999999</v>
      </c>
      <c r="D19" s="7">
        <v>1.3149</v>
      </c>
      <c r="E19" s="8">
        <f>((2*3.14159265358979*B19*H19)/60)/1000</f>
        <v>18.370958156868504</v>
      </c>
      <c r="F19" s="8">
        <f t="shared" si="1"/>
        <v>18.486030929993632</v>
      </c>
      <c r="G19" s="8">
        <f t="shared" si="2"/>
        <v>24.790137197740062</v>
      </c>
      <c r="H19" s="8">
        <f>A19*0.815</f>
        <v>97.46096</v>
      </c>
      <c r="I19" s="7"/>
      <c r="J19" s="7">
        <f t="shared" si="3"/>
        <v>765.455943316</v>
      </c>
      <c r="K19" s="7">
        <f>(C19*0.74*60)/F19</f>
        <v>0.2625182235374347</v>
      </c>
      <c r="L19" s="7">
        <f>F19/((C19*0.73/60)*44000)</f>
        <v>0.31593608135765411</v>
      </c>
      <c r="M19" s="8">
        <f t="shared" si="4"/>
        <v>31.593608135765411</v>
      </c>
    </row>
    <row r="20" spans="1:13" x14ac:dyDescent="0.35">
      <c r="A20" s="7">
        <v>119.934</v>
      </c>
      <c r="B20" s="7">
        <f t="shared" si="0"/>
        <v>1850</v>
      </c>
      <c r="C20" s="7">
        <v>0.11415</v>
      </c>
      <c r="D20" s="7">
        <v>1.3184899999999999</v>
      </c>
      <c r="E20" s="8">
        <f>((2*3.14159265358979*B20*H20)/60)/1000</f>
        <v>18.936524473888436</v>
      </c>
      <c r="F20" s="8">
        <f t="shared" si="1"/>
        <v>19.055139864874317</v>
      </c>
      <c r="G20" s="8">
        <f t="shared" si="2"/>
        <v>25.553323661593758</v>
      </c>
      <c r="H20" s="8">
        <f>A20*0.815</f>
        <v>97.746209999999991</v>
      </c>
      <c r="I20" s="7"/>
      <c r="J20" s="7">
        <f t="shared" si="3"/>
        <v>767.6962896847499</v>
      </c>
      <c r="K20" s="7">
        <f>(C20*0.74*60)/F20</f>
        <v>0.26597863022473434</v>
      </c>
      <c r="L20" s="7">
        <f>F20/((C20*0.73/60)*44000)</f>
        <v>0.3118257235903194</v>
      </c>
      <c r="M20" s="8">
        <f t="shared" si="4"/>
        <v>31.182572359031941</v>
      </c>
    </row>
    <row r="21" spans="1:13" x14ac:dyDescent="0.35">
      <c r="A21" s="7">
        <v>120.176</v>
      </c>
      <c r="B21" s="7">
        <f t="shared" si="0"/>
        <v>1900</v>
      </c>
      <c r="C21" s="7">
        <v>0.11745</v>
      </c>
      <c r="D21" s="7">
        <v>1.3189200000000001</v>
      </c>
      <c r="E21" s="8">
        <f>((2*3.14159265358979*B21*H21)/60)/1000</f>
        <v>19.487564799516452</v>
      </c>
      <c r="F21" s="8">
        <f t="shared" si="1"/>
        <v>19.609631819852979</v>
      </c>
      <c r="G21" s="8">
        <f t="shared" si="2"/>
        <v>26.296908463059243</v>
      </c>
      <c r="H21" s="8">
        <f>A21*0.815</f>
        <v>97.943439999999995</v>
      </c>
      <c r="I21" s="7"/>
      <c r="J21" s="7">
        <f t="shared" si="3"/>
        <v>769.24532917399995</v>
      </c>
      <c r="K21" s="7">
        <f>(C21*0.74*60)/F21</f>
        <v>0.26592952116115243</v>
      </c>
      <c r="L21" s="7">
        <f>F21/((C21*0.73/60)*44000)</f>
        <v>0.31188330828125338</v>
      </c>
      <c r="M21" s="8">
        <f t="shared" si="4"/>
        <v>31.188330828125338</v>
      </c>
    </row>
    <row r="22" spans="1:13" x14ac:dyDescent="0.35">
      <c r="A22" s="7">
        <v>120.94799999999999</v>
      </c>
      <c r="B22" s="7">
        <f t="shared" si="0"/>
        <v>1950</v>
      </c>
      <c r="C22" s="7">
        <v>0.12055</v>
      </c>
      <c r="D22" s="7">
        <v>1.31484</v>
      </c>
      <c r="E22" s="8">
        <f>((2*3.14159265358979*B22*H22)/60)/1000</f>
        <v>20.128876224411368</v>
      </c>
      <c r="F22" s="8">
        <f t="shared" si="1"/>
        <v>20.254960317971257</v>
      </c>
      <c r="G22" s="8">
        <f t="shared" si="2"/>
        <v>27.162306885605815</v>
      </c>
      <c r="H22" s="8">
        <f>A22*0.815</f>
        <v>98.572619999999986</v>
      </c>
      <c r="I22" s="7"/>
      <c r="J22" s="7">
        <f t="shared" si="3"/>
        <v>774.18689316449979</v>
      </c>
      <c r="K22" s="7">
        <f>(C22*0.74*60)/F22</f>
        <v>0.26425230738423389</v>
      </c>
      <c r="L22" s="7">
        <f>F22/((C22*0.73/60)*44000)</f>
        <v>0.31386283681070404</v>
      </c>
      <c r="M22" s="8">
        <f t="shared" si="4"/>
        <v>31.386283681070402</v>
      </c>
    </row>
    <row r="23" spans="1:13" x14ac:dyDescent="0.35">
      <c r="A23" s="7">
        <v>122.157</v>
      </c>
      <c r="B23" s="7">
        <f t="shared" si="0"/>
        <v>2000</v>
      </c>
      <c r="C23" s="7">
        <v>0.12554999999999999</v>
      </c>
      <c r="D23" s="7">
        <v>1.31653</v>
      </c>
      <c r="E23" s="8">
        <f>((2*3.14159265358979*B23*H23)/60)/1000</f>
        <v>20.851369335628192</v>
      </c>
      <c r="F23" s="8">
        <f t="shared" si="1"/>
        <v>20.981979011640647</v>
      </c>
      <c r="G23" s="8">
        <f t="shared" si="2"/>
        <v>28.137253494190343</v>
      </c>
      <c r="H23" s="8">
        <f>A23*0.815</f>
        <v>99.557954999999993</v>
      </c>
      <c r="I23" s="7"/>
      <c r="J23" s="7">
        <f t="shared" si="3"/>
        <v>781.92568962112489</v>
      </c>
      <c r="K23" s="7">
        <f>(C23*0.74*60)/F23</f>
        <v>0.26567655972333937</v>
      </c>
      <c r="L23" s="7">
        <f>F23/((C23*0.73/60)*44000)</f>
        <v>0.31218026504015928</v>
      </c>
      <c r="M23" s="8">
        <f t="shared" si="4"/>
        <v>31.218026504015928</v>
      </c>
    </row>
    <row r="24" spans="1:13" x14ac:dyDescent="0.35">
      <c r="A24" s="7">
        <v>122.845</v>
      </c>
      <c r="B24" s="7">
        <f t="shared" si="0"/>
        <v>2050</v>
      </c>
      <c r="C24" s="7">
        <v>0.12784999999999999</v>
      </c>
      <c r="D24" s="7">
        <v>1.32098</v>
      </c>
      <c r="E24" s="8">
        <f>((2*3.14159265358979*B24*H24)/60)/1000</f>
        <v>21.493026414254821</v>
      </c>
      <c r="F24" s="8">
        <f t="shared" si="1"/>
        <v>21.627655328610885</v>
      </c>
      <c r="G24" s="8">
        <f t="shared" si="2"/>
        <v>29.003118348773771</v>
      </c>
      <c r="H24" s="8">
        <f>A24*0.815</f>
        <v>100.118675</v>
      </c>
      <c r="I24" s="7"/>
      <c r="J24" s="7">
        <f t="shared" si="3"/>
        <v>786.32957048312483</v>
      </c>
      <c r="K24" s="7">
        <f>(C24*0.74*60)/F24</f>
        <v>0.26246673131000914</v>
      </c>
      <c r="L24" s="7">
        <f>F24/((C24*0.73/60)*44000)</f>
        <v>0.31599806350858045</v>
      </c>
      <c r="M24" s="8">
        <f t="shared" si="4"/>
        <v>31.599806350858046</v>
      </c>
    </row>
    <row r="25" spans="1:13" x14ac:dyDescent="0.35">
      <c r="A25" s="7">
        <v>123.79600000000001</v>
      </c>
      <c r="B25" s="7">
        <f t="shared" si="0"/>
        <v>2100</v>
      </c>
      <c r="C25" s="7">
        <v>0.13089999999999999</v>
      </c>
      <c r="D25" s="7">
        <v>1.32287</v>
      </c>
      <c r="E25" s="8">
        <f>((2*3.14159265358979*B25*H25)/60)/1000</f>
        <v>22.187692266403882</v>
      </c>
      <c r="F25" s="8">
        <f t="shared" si="1"/>
        <v>22.326672457667748</v>
      </c>
      <c r="G25" s="8">
        <f t="shared" si="2"/>
        <v>29.940514299181604</v>
      </c>
      <c r="H25" s="8">
        <f>A25*0.815</f>
        <v>100.89373999999999</v>
      </c>
      <c r="I25" s="7"/>
      <c r="J25" s="7">
        <f t="shared" si="3"/>
        <v>792.41691161649987</v>
      </c>
      <c r="K25" s="7">
        <f>(C25*0.74*60)/F25</f>
        <v>0.26031465329281406</v>
      </c>
      <c r="L25" s="7">
        <f>F25/((C25*0.73/60)*44000)</f>
        <v>0.3186104884233934</v>
      </c>
      <c r="M25" s="8">
        <f t="shared" si="4"/>
        <v>31.86104884233934</v>
      </c>
    </row>
    <row r="26" spans="1:13" x14ac:dyDescent="0.35">
      <c r="A26" s="7">
        <v>124.794</v>
      </c>
      <c r="B26" s="7">
        <f t="shared" si="0"/>
        <v>2150</v>
      </c>
      <c r="C26" s="7">
        <v>0.13435</v>
      </c>
      <c r="D26" s="7">
        <v>1.3216399999999999</v>
      </c>
      <c r="E26" s="8">
        <f>((2*3.14159265358979*B26*H26)/60)/1000</f>
        <v>22.899098854225819</v>
      </c>
      <c r="F26" s="8">
        <f t="shared" si="1"/>
        <v>23.042535183715088</v>
      </c>
      <c r="G26" s="8">
        <f t="shared" si="2"/>
        <v>30.90050053206561</v>
      </c>
      <c r="H26" s="8">
        <f>A26*0.815</f>
        <v>101.70710999999999</v>
      </c>
      <c r="I26" s="7"/>
      <c r="J26" s="7">
        <f t="shared" si="3"/>
        <v>798.80509926224988</v>
      </c>
      <c r="K26" s="7">
        <f>(C26*0.74*60)/F26</f>
        <v>0.25887516075990452</v>
      </c>
      <c r="L26" s="7">
        <f>F26/((C26*0.73/60)*44000)</f>
        <v>0.32038214321501507</v>
      </c>
      <c r="M26" s="8">
        <f t="shared" si="4"/>
        <v>32.038214321501506</v>
      </c>
    </row>
    <row r="27" spans="1:13" x14ac:dyDescent="0.35">
      <c r="A27" s="7">
        <v>125.137</v>
      </c>
      <c r="B27" s="7">
        <f t="shared" si="0"/>
        <v>2200</v>
      </c>
      <c r="C27" s="7">
        <v>0.13769999999999999</v>
      </c>
      <c r="D27" s="7">
        <v>1.3165199999999999</v>
      </c>
      <c r="E27" s="8">
        <f>((2*3.14159265358979*B27*H27)/60)/1000</f>
        <v>23.496038581561066</v>
      </c>
      <c r="F27" s="8">
        <f t="shared" si="1"/>
        <v>23.643214046985786</v>
      </c>
      <c r="G27" s="8">
        <f t="shared" si="2"/>
        <v>31.706022901288883</v>
      </c>
      <c r="H27" s="8">
        <f>A27*0.815</f>
        <v>101.986655</v>
      </c>
      <c r="I27" s="7"/>
      <c r="J27" s="7">
        <f t="shared" si="3"/>
        <v>801.00063870362487</v>
      </c>
      <c r="K27" s="7">
        <f>(C27*0.74*60)/F27</f>
        <v>0.25858920821213149</v>
      </c>
      <c r="L27" s="7">
        <f>F27/((C27*0.73/60)*44000)</f>
        <v>0.32073642748985681</v>
      </c>
      <c r="M27" s="8">
        <f t="shared" si="4"/>
        <v>32.073642748985684</v>
      </c>
    </row>
    <row r="28" spans="1:13" x14ac:dyDescent="0.35">
      <c r="A28" s="7">
        <v>126.02800000000001</v>
      </c>
      <c r="B28" s="7">
        <f t="shared" si="0"/>
        <v>2250</v>
      </c>
      <c r="C28" s="7">
        <v>0.14105000000000001</v>
      </c>
      <c r="D28" s="7">
        <v>1.3046500000000001</v>
      </c>
      <c r="E28" s="8">
        <f>((2*3.14159265358979*B28*H28)/60)/1000</f>
        <v>24.201138055611782</v>
      </c>
      <c r="F28" s="8">
        <f t="shared" si="1"/>
        <v>24.352730152499884</v>
      </c>
      <c r="G28" s="8">
        <f t="shared" si="2"/>
        <v>32.657498189105397</v>
      </c>
      <c r="H28" s="8">
        <f>A28*0.815</f>
        <v>102.71281999999999</v>
      </c>
      <c r="I28" s="7"/>
      <c r="J28" s="7">
        <f t="shared" si="3"/>
        <v>806.70392045949995</v>
      </c>
      <c r="K28" s="7">
        <f>(C28*0.74*60)/F28</f>
        <v>0.25716295301523406</v>
      </c>
      <c r="L28" s="7">
        <f>F28/((C28*0.73/60)*44000)</f>
        <v>0.32251526845889261</v>
      </c>
      <c r="M28" s="8">
        <f t="shared" si="4"/>
        <v>32.251526845889259</v>
      </c>
    </row>
    <row r="29" spans="1:13" x14ac:dyDescent="0.35">
      <c r="A29" s="7">
        <v>126.66</v>
      </c>
      <c r="B29" s="7">
        <f t="shared" si="0"/>
        <v>2300</v>
      </c>
      <c r="C29" s="7">
        <v>0.14495</v>
      </c>
      <c r="D29" s="7">
        <v>1.2964599999999999</v>
      </c>
      <c r="E29" s="8">
        <f>((2*3.14159265358979*B29*H29)/60)/1000</f>
        <v>24.863000941888444</v>
      </c>
      <c r="F29" s="8">
        <f t="shared" si="1"/>
        <v>25.018738843099985</v>
      </c>
      <c r="G29" s="8">
        <f t="shared" si="2"/>
        <v>33.550629163373948</v>
      </c>
      <c r="H29" s="8">
        <f>A29*0.815</f>
        <v>103.22789999999999</v>
      </c>
      <c r="I29" s="7"/>
      <c r="J29" s="7">
        <f t="shared" si="3"/>
        <v>810.74934590249995</v>
      </c>
      <c r="K29" s="7">
        <f>(C29*0.74*60)/F29</f>
        <v>0.25723838600981075</v>
      </c>
      <c r="L29" s="7">
        <f>F29/((C29*0.73/60)*44000)</f>
        <v>0.32242069356719805</v>
      </c>
      <c r="M29" s="8">
        <f t="shared" si="4"/>
        <v>32.242069356719803</v>
      </c>
    </row>
    <row r="30" spans="1:13" x14ac:dyDescent="0.35">
      <c r="A30" s="7">
        <v>126.822</v>
      </c>
      <c r="B30" s="7">
        <f t="shared" si="0"/>
        <v>2350</v>
      </c>
      <c r="C30" s="7">
        <v>0.14985000000000001</v>
      </c>
      <c r="D30" s="7">
        <v>1.2822899999999999</v>
      </c>
      <c r="E30" s="8">
        <f>((2*3.14159265358979*B30*H30)/60)/1000</f>
        <v>25.435992413145133</v>
      </c>
      <c r="F30" s="8">
        <f t="shared" si="1"/>
        <v>25.595319442207902</v>
      </c>
      <c r="G30" s="8">
        <f t="shared" si="2"/>
        <v>34.323835278389645</v>
      </c>
      <c r="H30" s="8">
        <f>A30*0.815</f>
        <v>103.35992999999999</v>
      </c>
      <c r="I30" s="7"/>
      <c r="J30" s="7">
        <f t="shared" si="3"/>
        <v>811.7863062217499</v>
      </c>
      <c r="K30" s="7">
        <f>(C30*0.74*60)/F30</f>
        <v>0.25994362035694407</v>
      </c>
      <c r="L30" s="7">
        <f>F30/((C30*0.73/60)*44000)</f>
        <v>0.31906526005716679</v>
      </c>
      <c r="M30" s="8">
        <f t="shared" si="4"/>
        <v>31.906526005716678</v>
      </c>
    </row>
    <row r="31" spans="1:13" x14ac:dyDescent="0.35">
      <c r="A31" s="7">
        <v>126.69</v>
      </c>
      <c r="B31" s="7">
        <f t="shared" si="0"/>
        <v>2400</v>
      </c>
      <c r="C31" s="7">
        <v>0.1537</v>
      </c>
      <c r="D31" s="7">
        <v>1.2730399999999999</v>
      </c>
      <c r="E31" s="8">
        <f>((2*3.14159265358979*B31*H31)/60)/1000</f>
        <v>25.950145938070538</v>
      </c>
      <c r="F31" s="8">
        <f t="shared" si="1"/>
        <v>26.112693543404834</v>
      </c>
      <c r="G31" s="8">
        <f t="shared" si="2"/>
        <v>35.017644295576751</v>
      </c>
      <c r="H31" s="8">
        <f>A31*0.815</f>
        <v>103.25234999999999</v>
      </c>
      <c r="I31" s="7"/>
      <c r="J31" s="7">
        <f t="shared" si="3"/>
        <v>810.94137559124988</v>
      </c>
      <c r="K31" s="7">
        <f>(C31*0.74*60)/F31</f>
        <v>0.26133956608714454</v>
      </c>
      <c r="L31" s="7">
        <f>F31/((C31*0.73/60)*44000)</f>
        <v>0.31736097243589023</v>
      </c>
      <c r="M31" s="8">
        <f t="shared" si="4"/>
        <v>31.736097243589022</v>
      </c>
    </row>
    <row r="32" spans="1:13" x14ac:dyDescent="0.35">
      <c r="A32" s="7">
        <v>126.55200000000001</v>
      </c>
      <c r="B32" s="7">
        <f t="shared" si="0"/>
        <v>2450</v>
      </c>
      <c r="C32" s="7">
        <v>0.15565000000000001</v>
      </c>
      <c r="D32" s="7">
        <v>1.2698400000000001</v>
      </c>
      <c r="E32" s="8">
        <f>((2*3.14159265358979*B32*H32)/60)/1000</f>
        <v>26.461918292844157</v>
      </c>
      <c r="F32" s="8">
        <f t="shared" si="1"/>
        <v>26.627671559177173</v>
      </c>
      <c r="G32" s="8">
        <f t="shared" si="2"/>
        <v>35.708240114287776</v>
      </c>
      <c r="H32" s="8">
        <f>A32*0.815</f>
        <v>103.13988000000001</v>
      </c>
      <c r="I32" s="7"/>
      <c r="J32" s="7">
        <f t="shared" si="3"/>
        <v>810.05803902299999</v>
      </c>
      <c r="K32" s="7">
        <f>(C32*0.74*60)/F32</f>
        <v>0.25953677491632521</v>
      </c>
      <c r="L32" s="7">
        <f>F32/((C32*0.73/60)*44000)</f>
        <v>0.31956542134011395</v>
      </c>
      <c r="M32" s="8">
        <f t="shared" si="4"/>
        <v>31.956542134011396</v>
      </c>
    </row>
    <row r="33" spans="1:13" x14ac:dyDescent="0.35">
      <c r="A33" s="7">
        <v>126.438</v>
      </c>
      <c r="B33" s="7">
        <f t="shared" si="0"/>
        <v>2500</v>
      </c>
      <c r="C33" s="7">
        <v>0.15959999999999999</v>
      </c>
      <c r="D33" s="7">
        <v>1.2744599999999999</v>
      </c>
      <c r="E33" s="8">
        <f>((2*3.14159265358979*B33*H33)/60)/1000</f>
        <v>26.977633660557292</v>
      </c>
      <c r="F33" s="8">
        <f t="shared" si="1"/>
        <v>27.146617286297761</v>
      </c>
      <c r="G33" s="8">
        <f t="shared" si="2"/>
        <v>36.404156713271028</v>
      </c>
      <c r="H33" s="8">
        <f>A33*0.815</f>
        <v>103.04697</v>
      </c>
      <c r="I33" s="7"/>
      <c r="J33" s="7">
        <f t="shared" si="3"/>
        <v>809.32832620574993</v>
      </c>
      <c r="K33" s="7">
        <f>(C33*0.74*60)/F33</f>
        <v>0.26103583828754878</v>
      </c>
      <c r="L33" s="7">
        <f>F33/((C33*0.73/60)*44000)</f>
        <v>0.31773023724821586</v>
      </c>
      <c r="M33" s="8">
        <f t="shared" si="4"/>
        <v>31.773023724821588</v>
      </c>
    </row>
    <row r="34" spans="1:13" x14ac:dyDescent="0.35">
      <c r="A34" s="7">
        <v>126.239</v>
      </c>
      <c r="B34" s="7">
        <f t="shared" si="0"/>
        <v>2550</v>
      </c>
      <c r="C34" s="7">
        <v>0.16259999999999999</v>
      </c>
      <c r="D34" s="7">
        <v>1.2787599999999999</v>
      </c>
      <c r="E34" s="8">
        <f>((2*3.14159265358979*B34*H34)/60)/1000</f>
        <v>27.473877201384028</v>
      </c>
      <c r="F34" s="8">
        <f t="shared" si="1"/>
        <v>27.645969218091413</v>
      </c>
      <c r="G34" s="8">
        <f t="shared" si="2"/>
        <v>37.073797640844951</v>
      </c>
      <c r="H34" s="8">
        <f>A34*0.815</f>
        <v>102.88478499999999</v>
      </c>
      <c r="I34" s="7"/>
      <c r="J34" s="7">
        <f t="shared" si="3"/>
        <v>808.05452927037493</v>
      </c>
      <c r="K34" s="7">
        <f>(C34*0.74*60)/F34</f>
        <v>0.26113897266714842</v>
      </c>
      <c r="L34" s="7">
        <f>F34/((C34*0.73/60)*44000)</f>
        <v>0.31760475268126687</v>
      </c>
      <c r="M34" s="8">
        <f t="shared" si="4"/>
        <v>31.760475268126687</v>
      </c>
    </row>
    <row r="35" spans="1:13" x14ac:dyDescent="0.35">
      <c r="A35" s="7">
        <v>126.161</v>
      </c>
      <c r="B35" s="7">
        <f t="shared" si="0"/>
        <v>2600</v>
      </c>
      <c r="C35" s="7">
        <v>0.16805</v>
      </c>
      <c r="D35" s="7">
        <v>1.27634</v>
      </c>
      <c r="E35" s="8">
        <f>((2*3.14159265358979*B35*H35)/60)/1000</f>
        <v>27.995272385355278</v>
      </c>
      <c r="F35" s="8">
        <f t="shared" si="1"/>
        <v>28.170630338939844</v>
      </c>
      <c r="G35" s="8">
        <f t="shared" si="2"/>
        <v>37.777378697125116</v>
      </c>
      <c r="H35" s="8">
        <f>A35*0.815</f>
        <v>102.821215</v>
      </c>
      <c r="I35" s="7"/>
      <c r="J35" s="7">
        <f t="shared" si="3"/>
        <v>807.55525207962489</v>
      </c>
      <c r="K35" s="7">
        <f>(C35*0.74*60)/F35</f>
        <v>0.26486521282011177</v>
      </c>
      <c r="L35" s="7">
        <f>F35/((C35*0.73/60)*44000)</f>
        <v>0.31313654951629816</v>
      </c>
      <c r="M35" s="8">
        <f t="shared" si="4"/>
        <v>31.313654951629815</v>
      </c>
    </row>
    <row r="36" spans="1:13" x14ac:dyDescent="0.35">
      <c r="A36" s="7">
        <v>125.84699999999999</v>
      </c>
      <c r="B36" s="7">
        <f t="shared" ref="B36:B67" si="5">B35+50</f>
        <v>2650</v>
      </c>
      <c r="C36" s="7">
        <v>0.17144999999999999</v>
      </c>
      <c r="D36" s="7">
        <v>1.28027</v>
      </c>
      <c r="E36" s="8">
        <f>((2*3.14159265358979*B36*H36)/60)/1000</f>
        <v>28.462626101938994</v>
      </c>
      <c r="F36" s="8">
        <f t="shared" si="1"/>
        <v>28.640911485205692</v>
      </c>
      <c r="G36" s="8">
        <f t="shared" si="2"/>
        <v>38.408035119890542</v>
      </c>
      <c r="H36" s="8">
        <f>A36*0.815</f>
        <v>102.565305</v>
      </c>
      <c r="I36" s="7"/>
      <c r="J36" s="7">
        <f t="shared" si="3"/>
        <v>805.54534133737491</v>
      </c>
      <c r="K36" s="7">
        <f>(C36*0.74*60)/F36</f>
        <v>0.2657869322326607</v>
      </c>
      <c r="L36" s="7">
        <f>F36/((C36*0.73/60)*44000)</f>
        <v>0.31205062691640489</v>
      </c>
      <c r="M36" s="8">
        <f t="shared" si="4"/>
        <v>31.205062691640489</v>
      </c>
    </row>
    <row r="37" spans="1:13" x14ac:dyDescent="0.35">
      <c r="A37" s="7">
        <v>124.911</v>
      </c>
      <c r="B37" s="7">
        <f t="shared" si="5"/>
        <v>2700</v>
      </c>
      <c r="C37" s="7">
        <v>0.17465</v>
      </c>
      <c r="D37" s="7">
        <v>1.2837099999999999</v>
      </c>
      <c r="E37" s="8">
        <f>((2*3.14159265358979*B37*H37)/60)/1000</f>
        <v>28.783968854519852</v>
      </c>
      <c r="F37" s="8">
        <f t="shared" si="1"/>
        <v>28.964267077908843</v>
      </c>
      <c r="G37" s="8">
        <f t="shared" si="2"/>
        <v>38.841661436817319</v>
      </c>
      <c r="H37" s="8">
        <f>A37*0.815</f>
        <v>101.802465</v>
      </c>
      <c r="I37" s="7"/>
      <c r="J37" s="7">
        <f t="shared" si="3"/>
        <v>799.55401504837494</v>
      </c>
      <c r="K37" s="7">
        <f>(C37*0.74*60)/F37</f>
        <v>0.26772505512194905</v>
      </c>
      <c r="L37" s="7">
        <f>F37/((C37*0.73/60)*44000)</f>
        <v>0.30979162107786656</v>
      </c>
      <c r="M37" s="8">
        <f t="shared" si="4"/>
        <v>30.979162107786657</v>
      </c>
    </row>
    <row r="38" spans="1:13" x14ac:dyDescent="0.35">
      <c r="A38" s="7">
        <v>123.92700000000001</v>
      </c>
      <c r="B38" s="7">
        <f t="shared" si="5"/>
        <v>2750</v>
      </c>
      <c r="C38" s="7">
        <v>0.1784</v>
      </c>
      <c r="D38" s="7">
        <v>1.2811999999999999</v>
      </c>
      <c r="E38" s="8">
        <f>((2*3.14159265358979*B38*H38)/60)/1000</f>
        <v>29.086057414045396</v>
      </c>
      <c r="F38" s="8">
        <f t="shared" si="1"/>
        <v>29.268247872339998</v>
      </c>
      <c r="G38" s="8">
        <f t="shared" si="2"/>
        <v>39.249305761765385</v>
      </c>
      <c r="H38" s="8">
        <f>A38*0.815</f>
        <v>101.000505</v>
      </c>
      <c r="I38" s="7"/>
      <c r="J38" s="7">
        <f t="shared" si="3"/>
        <v>793.25544125737486</v>
      </c>
      <c r="K38" s="7">
        <f>(C38*0.74*60)/F38</f>
        <v>0.27063321434713267</v>
      </c>
      <c r="L38" s="7">
        <f>F38/((C38*0.73/60)*44000)</f>
        <v>0.30646267506177782</v>
      </c>
      <c r="M38" s="8">
        <f t="shared" si="4"/>
        <v>30.646267506177782</v>
      </c>
    </row>
    <row r="39" spans="1:13" x14ac:dyDescent="0.35">
      <c r="A39" s="7">
        <v>123.68899999999999</v>
      </c>
      <c r="B39" s="7">
        <f t="shared" si="5"/>
        <v>2800</v>
      </c>
      <c r="C39" s="7">
        <v>0.18004999999999999</v>
      </c>
      <c r="D39" s="7">
        <v>1.2744800000000001</v>
      </c>
      <c r="E39" s="8">
        <f>((2*3.14159265358979*B39*H39)/60)/1000</f>
        <v>29.55801984705192</v>
      </c>
      <c r="F39" s="8">
        <f t="shared" si="1"/>
        <v>29.743166603298604</v>
      </c>
      <c r="G39" s="8">
        <f t="shared" si="2"/>
        <v>39.886181278355501</v>
      </c>
      <c r="H39" s="8">
        <f>A39*0.815</f>
        <v>100.80653499999998</v>
      </c>
      <c r="I39" s="7"/>
      <c r="J39" s="7">
        <f t="shared" si="3"/>
        <v>791.73200572662472</v>
      </c>
      <c r="K39" s="7">
        <f>(C39*0.74*60)/F39</f>
        <v>0.26877501332065351</v>
      </c>
      <c r="L39" s="7">
        <f>F39/((C39*0.73/60)*44000)</f>
        <v>0.30858143323926496</v>
      </c>
      <c r="M39" s="8">
        <f t="shared" si="4"/>
        <v>30.858143323926495</v>
      </c>
    </row>
    <row r="40" spans="1:13" x14ac:dyDescent="0.35">
      <c r="A40" s="7">
        <v>123.389</v>
      </c>
      <c r="B40" s="7">
        <f t="shared" si="5"/>
        <v>2850</v>
      </c>
      <c r="C40" s="7">
        <v>0.18310000000000001</v>
      </c>
      <c r="D40" s="7">
        <v>1.2603599999999999</v>
      </c>
      <c r="E40" s="8">
        <f>((2*3.14159265358979*B40*H40)/60)/1000</f>
        <v>30.012870286673731</v>
      </c>
      <c r="F40" s="8">
        <f t="shared" si="1"/>
        <v>30.200866154055369</v>
      </c>
      <c r="G40" s="8">
        <f t="shared" si="2"/>
        <v>40.499965529911336</v>
      </c>
      <c r="H40" s="8">
        <f>A40*0.815</f>
        <v>100.56203499999999</v>
      </c>
      <c r="I40" s="7"/>
      <c r="J40" s="7">
        <f t="shared" si="3"/>
        <v>789.81170883912489</v>
      </c>
      <c r="K40" s="7">
        <f>(C40*0.74*60)/F40</f>
        <v>0.26918565707786341</v>
      </c>
      <c r="L40" s="7">
        <f>F40/((C40*0.73/60)*44000)</f>
        <v>0.30811069107370476</v>
      </c>
      <c r="M40" s="8">
        <f t="shared" si="4"/>
        <v>30.811069107370475</v>
      </c>
    </row>
    <row r="41" spans="1:13" x14ac:dyDescent="0.35">
      <c r="A41" s="7">
        <v>122.51900000000001</v>
      </c>
      <c r="B41" s="7">
        <f t="shared" si="5"/>
        <v>2900</v>
      </c>
      <c r="C41" s="7">
        <v>0.18790000000000001</v>
      </c>
      <c r="D41" s="7">
        <v>1.2531000000000001</v>
      </c>
      <c r="E41" s="8">
        <f>((2*3.14159265358979*B41*H41)/60)/1000</f>
        <v>30.324082397784444</v>
      </c>
      <c r="F41" s="8">
        <f t="shared" si="1"/>
        <v>30.514027648554244</v>
      </c>
      <c r="G41" s="8">
        <f t="shared" si="2"/>
        <v>40.919921357264215</v>
      </c>
      <c r="H41" s="8">
        <f>A41*0.815</f>
        <v>99.852985000000004</v>
      </c>
      <c r="I41" s="7"/>
      <c r="J41" s="7">
        <f t="shared" si="3"/>
        <v>784.24284786537498</v>
      </c>
      <c r="K41" s="7">
        <f>(C41*0.74*60)/F41</f>
        <v>0.27340736844338803</v>
      </c>
      <c r="L41" s="7">
        <f>F41/((C41*0.73/60)*44000)</f>
        <v>0.30335312212539434</v>
      </c>
      <c r="M41" s="8">
        <f t="shared" si="4"/>
        <v>30.335312212539435</v>
      </c>
    </row>
    <row r="42" spans="1:13" x14ac:dyDescent="0.35">
      <c r="A42" s="7">
        <v>121.837</v>
      </c>
      <c r="B42" s="7">
        <f t="shared" si="5"/>
        <v>2950</v>
      </c>
      <c r="C42" s="7">
        <v>0.19255</v>
      </c>
      <c r="D42" s="7">
        <v>1.23943</v>
      </c>
      <c r="E42" s="8">
        <f>((2*3.14159265358979*B42*H42)/60)/1000</f>
        <v>30.675202579252719</v>
      </c>
      <c r="F42" s="8">
        <f t="shared" si="1"/>
        <v>30.867347191244551</v>
      </c>
      <c r="G42" s="8">
        <f t="shared" si="2"/>
        <v>41.39372993040277</v>
      </c>
      <c r="H42" s="8">
        <f>A42*0.815</f>
        <v>99.297154999999989</v>
      </c>
      <c r="I42" s="7"/>
      <c r="J42" s="7">
        <f t="shared" si="3"/>
        <v>779.87737294112492</v>
      </c>
      <c r="K42" s="7">
        <f>(C42*0.74*60)/F42</f>
        <v>0.27696646385034879</v>
      </c>
      <c r="L42" s="7">
        <f>F42/((C42*0.73/60)*44000)</f>
        <v>0.29945495088605228</v>
      </c>
      <c r="M42" s="8">
        <f t="shared" si="4"/>
        <v>29.945495088605227</v>
      </c>
    </row>
    <row r="43" spans="1:13" x14ac:dyDescent="0.35">
      <c r="A43" s="7">
        <v>121.709</v>
      </c>
      <c r="B43" s="7">
        <f t="shared" si="5"/>
        <v>3000</v>
      </c>
      <c r="C43" s="7">
        <v>0.19900000000000001</v>
      </c>
      <c r="D43" s="7">
        <v>1.2273499999999999</v>
      </c>
      <c r="E43" s="8">
        <f>((2*3.14159265358979*B43*H43)/60)/1000</f>
        <v>31.16234817247442</v>
      </c>
      <c r="F43" s="8">
        <f t="shared" si="1"/>
        <v>31.357544187329893</v>
      </c>
      <c r="G43" s="8">
        <f t="shared" si="2"/>
        <v>42.051093906093136</v>
      </c>
      <c r="H43" s="8">
        <f>A43*0.815</f>
        <v>99.192835000000002</v>
      </c>
      <c r="I43" s="7"/>
      <c r="J43" s="7">
        <f t="shared" si="3"/>
        <v>779.05804626912493</v>
      </c>
      <c r="K43" s="7">
        <f>(C43*0.74*60)/F43</f>
        <v>0.28176951444973325</v>
      </c>
      <c r="L43" s="7">
        <f>F43/((C43*0.73/60)*44000)</f>
        <v>0.29435043386918924</v>
      </c>
      <c r="M43" s="8">
        <f t="shared" si="4"/>
        <v>29.435043386918924</v>
      </c>
    </row>
    <row r="44" spans="1:13" x14ac:dyDescent="0.35">
      <c r="A44" s="7">
        <v>121.123</v>
      </c>
      <c r="B44" s="7">
        <f t="shared" si="5"/>
        <v>3050</v>
      </c>
      <c r="C44" s="7">
        <v>0.20605000000000001</v>
      </c>
      <c r="D44" s="7">
        <v>1.2193000000000001</v>
      </c>
      <c r="E44" s="8">
        <f>((2*3.14159265358979*B44*H44)/60)/1000</f>
        <v>31.529180663080485</v>
      </c>
      <c r="F44" s="8">
        <f t="shared" si="1"/>
        <v>31.726674458574614</v>
      </c>
      <c r="G44" s="8">
        <f t="shared" si="2"/>
        <v>42.546104982437733</v>
      </c>
      <c r="H44" s="8">
        <f>A44*0.815</f>
        <v>98.715244999999996</v>
      </c>
      <c r="I44" s="7"/>
      <c r="J44" s="7">
        <f t="shared" si="3"/>
        <v>775.30706634887486</v>
      </c>
      <c r="K44" s="7">
        <f>(C44*0.74*60)/F44</f>
        <v>0.28835735721199884</v>
      </c>
      <c r="L44" s="7">
        <f>F44/((C44*0.73/60)*44000)</f>
        <v>0.2876256726420664</v>
      </c>
      <c r="M44" s="8">
        <f t="shared" si="4"/>
        <v>28.762567264206641</v>
      </c>
    </row>
    <row r="45" spans="1:13" x14ac:dyDescent="0.35">
      <c r="A45" s="7">
        <v>121.124</v>
      </c>
      <c r="B45" s="7">
        <f t="shared" si="5"/>
        <v>3100</v>
      </c>
      <c r="C45" s="7">
        <v>0.21004999999999999</v>
      </c>
      <c r="D45" s="7">
        <v>1.20692</v>
      </c>
      <c r="E45" s="8">
        <f>((2*3.14159265358979*B45*H45)/60)/1000</f>
        <v>32.046317051690657</v>
      </c>
      <c r="F45" s="8">
        <f t="shared" si="1"/>
        <v>32.247050107642146</v>
      </c>
      <c r="G45" s="8">
        <f t="shared" si="2"/>
        <v>43.243939135350274</v>
      </c>
      <c r="H45" s="8">
        <f>A45*0.815</f>
        <v>98.716059999999985</v>
      </c>
      <c r="I45" s="7"/>
      <c r="J45" s="7">
        <f t="shared" si="3"/>
        <v>775.31346733849978</v>
      </c>
      <c r="K45" s="7">
        <f>(C45*0.74*60)/F45</f>
        <v>0.28921157032561567</v>
      </c>
      <c r="L45" s="7">
        <f>F45/((C45*0.73/60)*44000)</f>
        <v>0.28677614362389087</v>
      </c>
      <c r="M45" s="8">
        <f t="shared" si="4"/>
        <v>28.677614362389086</v>
      </c>
    </row>
    <row r="46" spans="1:13" x14ac:dyDescent="0.35">
      <c r="A46" s="7">
        <v>120.851</v>
      </c>
      <c r="B46" s="7">
        <f t="shared" si="5"/>
        <v>3150</v>
      </c>
      <c r="C46" s="7">
        <v>0.21604999999999999</v>
      </c>
      <c r="D46" s="7">
        <v>1.1927399999999999</v>
      </c>
      <c r="E46" s="8">
        <f>((2*3.14159265358979*B46*H46)/60)/1000</f>
        <v>32.489799324136186</v>
      </c>
      <c r="F46" s="8">
        <f t="shared" si="1"/>
        <v>32.693310282823411</v>
      </c>
      <c r="G46" s="8">
        <f t="shared" si="2"/>
        <v>43.842382955471855</v>
      </c>
      <c r="H46" s="8">
        <f>A46*0.815</f>
        <v>98.49356499999999</v>
      </c>
      <c r="I46" s="7"/>
      <c r="J46" s="7">
        <f t="shared" si="3"/>
        <v>773.56599717087488</v>
      </c>
      <c r="K46" s="7">
        <f>(C46*0.74*60)/F46</f>
        <v>0.29341231943220575</v>
      </c>
      <c r="L46" s="7">
        <f>F46/((C46*0.73/60)*44000)</f>
        <v>0.28267040385314574</v>
      </c>
      <c r="M46" s="8">
        <f t="shared" si="4"/>
        <v>28.267040385314573</v>
      </c>
    </row>
    <row r="47" spans="1:13" x14ac:dyDescent="0.35">
      <c r="A47" s="7">
        <v>120.596</v>
      </c>
      <c r="B47" s="7">
        <f t="shared" si="5"/>
        <v>3200</v>
      </c>
      <c r="C47" s="7">
        <v>0.21795</v>
      </c>
      <c r="D47" s="7">
        <v>1.1848099999999999</v>
      </c>
      <c r="E47" s="8">
        <f>((2*3.14159265358979*B47*H47)/60)/1000</f>
        <v>32.935867598574518</v>
      </c>
      <c r="F47" s="8">
        <f t="shared" si="1"/>
        <v>33.14217265830451</v>
      </c>
      <c r="G47" s="8">
        <f t="shared" si="2"/>
        <v>44.44431637823952</v>
      </c>
      <c r="H47" s="8">
        <f>A47*0.815</f>
        <v>98.28573999999999</v>
      </c>
      <c r="I47" s="7"/>
      <c r="J47" s="7">
        <f t="shared" si="3"/>
        <v>771.93374481649982</v>
      </c>
      <c r="K47" s="7">
        <f>(C47*0.74*60)/F47</f>
        <v>0.29198387503950252</v>
      </c>
      <c r="L47" s="7">
        <f>F47/((C47*0.73/60)*44000)</f>
        <v>0.28405328485406589</v>
      </c>
      <c r="M47" s="8">
        <f t="shared" si="4"/>
        <v>28.405328485406589</v>
      </c>
    </row>
    <row r="48" spans="1:13" x14ac:dyDescent="0.35">
      <c r="A48" s="7">
        <v>120.84</v>
      </c>
      <c r="B48" s="7">
        <f t="shared" si="5"/>
        <v>3250</v>
      </c>
      <c r="C48" s="7">
        <v>0.22305</v>
      </c>
      <c r="D48" s="7">
        <v>1.17378</v>
      </c>
      <c r="E48" s="8">
        <f>((2*3.14159265358979*B48*H48)/60)/1000</f>
        <v>33.518170383937317</v>
      </c>
      <c r="F48" s="8">
        <f t="shared" si="1"/>
        <v>33.728122896115792</v>
      </c>
      <c r="G48" s="8">
        <f t="shared" si="2"/>
        <v>45.230087366149206</v>
      </c>
      <c r="H48" s="8">
        <f>A48*0.815</f>
        <v>98.4846</v>
      </c>
      <c r="I48" s="7"/>
      <c r="J48" s="7">
        <f t="shared" si="3"/>
        <v>773.49558628499983</v>
      </c>
      <c r="K48" s="7">
        <f>(C48*0.74*60)/F48</f>
        <v>0.29362499746881854</v>
      </c>
      <c r="L48" s="7">
        <f>F48/((C48*0.73/60)*44000)</f>
        <v>0.28246566043205323</v>
      </c>
      <c r="M48" s="8">
        <f t="shared" si="4"/>
        <v>28.246566043205323</v>
      </c>
    </row>
    <row r="49" spans="1:13" x14ac:dyDescent="0.35">
      <c r="A49" s="7">
        <v>121.633</v>
      </c>
      <c r="B49" s="7">
        <f t="shared" si="5"/>
        <v>3300</v>
      </c>
      <c r="C49" s="7">
        <v>0.22550000000000001</v>
      </c>
      <c r="D49" s="7">
        <v>1.1611800000000001</v>
      </c>
      <c r="E49" s="8">
        <f>((2*3.14159265358979*B49*H49)/60)/1000</f>
        <v>34.257178062335896</v>
      </c>
      <c r="F49" s="8">
        <f t="shared" si="1"/>
        <v>34.471759601600922</v>
      </c>
      <c r="G49" s="8">
        <f t="shared" si="2"/>
        <v>46.227319060938875</v>
      </c>
      <c r="H49" s="8">
        <f>A49*0.815</f>
        <v>99.130894999999995</v>
      </c>
      <c r="I49" s="7"/>
      <c r="J49" s="7">
        <f t="shared" si="3"/>
        <v>778.57157105762496</v>
      </c>
      <c r="K49" s="7">
        <f>(C49*0.74*60)/F49</f>
        <v>0.2904464441535215</v>
      </c>
      <c r="L49" s="7">
        <f>F49/((C49*0.73/60)*44000)</f>
        <v>0.28555687459389473</v>
      </c>
      <c r="M49" s="8">
        <f t="shared" si="4"/>
        <v>28.555687459389471</v>
      </c>
    </row>
    <row r="50" spans="1:13" x14ac:dyDescent="0.35">
      <c r="A50" s="7">
        <v>122.181</v>
      </c>
      <c r="B50" s="7">
        <f t="shared" si="5"/>
        <v>3350</v>
      </c>
      <c r="C50" s="7">
        <v>0.22850000000000001</v>
      </c>
      <c r="D50" s="7">
        <v>1.1510400000000001</v>
      </c>
      <c r="E50" s="8">
        <f>((2*3.14159265358979*B50*H50)/60)/1000</f>
        <v>34.932905503851195</v>
      </c>
      <c r="F50" s="8">
        <f t="shared" si="1"/>
        <v>35.151719692818432</v>
      </c>
      <c r="G50" s="8">
        <f t="shared" si="2"/>
        <v>47.139159142463377</v>
      </c>
      <c r="H50" s="8">
        <f>A50*0.815</f>
        <v>99.577514999999991</v>
      </c>
      <c r="I50" s="7"/>
      <c r="J50" s="7">
        <f t="shared" si="3"/>
        <v>782.07931337212483</v>
      </c>
      <c r="K50" s="7">
        <f>(C50*0.74*60)/F50</f>
        <v>0.28861745851008042</v>
      </c>
      <c r="L50" s="7">
        <f>F50/((C50*0.73/60)*44000)</f>
        <v>0.28736646513881281</v>
      </c>
      <c r="M50" s="8">
        <f t="shared" si="4"/>
        <v>28.736646513881283</v>
      </c>
    </row>
    <row r="51" spans="1:13" x14ac:dyDescent="0.35">
      <c r="A51" s="7">
        <v>122.93300000000001</v>
      </c>
      <c r="B51" s="7">
        <f t="shared" si="5"/>
        <v>3400</v>
      </c>
      <c r="C51" s="7">
        <v>0.23419999999999999</v>
      </c>
      <c r="D51" s="7">
        <v>1.14117</v>
      </c>
      <c r="E51" s="8">
        <f>((2*3.14159265358979*B51*H51)/60)/1000</f>
        <v>35.672506341122713</v>
      </c>
      <c r="F51" s="8">
        <f t="shared" si="1"/>
        <v>35.895953272629761</v>
      </c>
      <c r="G51" s="8">
        <f t="shared" si="2"/>
        <v>48.137191257661968</v>
      </c>
      <c r="H51" s="8">
        <f>A51*0.815</f>
        <v>100.190395</v>
      </c>
      <c r="I51" s="7"/>
      <c r="J51" s="7">
        <f t="shared" si="3"/>
        <v>786.89285757012499</v>
      </c>
      <c r="K51" s="7">
        <f>(C51*0.74*60)/F51</f>
        <v>0.28968390729237764</v>
      </c>
      <c r="L51" s="7">
        <f>F51/((C51*0.73/60)*44000)</f>
        <v>0.28630854783962706</v>
      </c>
      <c r="M51" s="8">
        <f t="shared" si="4"/>
        <v>28.630854783962707</v>
      </c>
    </row>
    <row r="52" spans="1:13" x14ac:dyDescent="0.35">
      <c r="A52" s="7">
        <v>123.47499999999999</v>
      </c>
      <c r="B52" s="7">
        <f t="shared" si="5"/>
        <v>3450</v>
      </c>
      <c r="C52" s="7">
        <v>0.23605000000000001</v>
      </c>
      <c r="D52" s="7">
        <v>1.12669</v>
      </c>
      <c r="E52" s="8">
        <f>((2*3.14159265358979*B52*H52)/60)/1000</f>
        <v>36.356691630739881</v>
      </c>
      <c r="F52" s="8">
        <f t="shared" si="1"/>
        <v>36.584424190570473</v>
      </c>
      <c r="G52" s="8">
        <f t="shared" si="2"/>
        <v>49.060444528038822</v>
      </c>
      <c r="H52" s="8">
        <f>A52*0.815</f>
        <v>100.63212499999999</v>
      </c>
      <c r="I52" s="7"/>
      <c r="J52" s="7">
        <f t="shared" si="3"/>
        <v>790.36219394687487</v>
      </c>
      <c r="K52" s="7">
        <f>(C52*0.74*60)/F52</f>
        <v>0.28647765358847299</v>
      </c>
      <c r="L52" s="7">
        <f>F52/((C52*0.73/60)*44000)</f>
        <v>0.2895129089144669</v>
      </c>
      <c r="M52" s="8">
        <f t="shared" si="4"/>
        <v>28.951290891446689</v>
      </c>
    </row>
    <row r="53" spans="1:13" x14ac:dyDescent="0.35">
      <c r="A53" s="7">
        <v>123.428</v>
      </c>
      <c r="B53" s="7">
        <f t="shared" si="5"/>
        <v>3500</v>
      </c>
      <c r="C53" s="7">
        <v>0.24195</v>
      </c>
      <c r="D53" s="7">
        <v>1.11975</v>
      </c>
      <c r="E53" s="8">
        <f>((2*3.14159265358979*B53*H53)/60)/1000</f>
        <v>36.869560689328928</v>
      </c>
      <c r="F53" s="8">
        <f t="shared" si="1"/>
        <v>37.10050577973729</v>
      </c>
      <c r="G53" s="8">
        <f t="shared" si="2"/>
        <v>49.752520260743303</v>
      </c>
      <c r="H53" s="8">
        <f>A53*0.815</f>
        <v>100.59381999999999</v>
      </c>
      <c r="I53" s="7"/>
      <c r="J53" s="7">
        <f t="shared" si="3"/>
        <v>790.06134743449991</v>
      </c>
      <c r="K53" s="7">
        <f>(C53*0.74*60)/F53</f>
        <v>0.28955346495214462</v>
      </c>
      <c r="L53" s="7">
        <f>F53/((C53*0.73/60)*44000)</f>
        <v>0.28643752836146297</v>
      </c>
      <c r="M53" s="8">
        <f t="shared" si="4"/>
        <v>28.643752836146298</v>
      </c>
    </row>
    <row r="54" spans="1:13" x14ac:dyDescent="0.35">
      <c r="A54" s="7">
        <v>124.205</v>
      </c>
      <c r="B54" s="7">
        <f t="shared" si="5"/>
        <v>3550</v>
      </c>
      <c r="C54" s="7">
        <v>0.24545</v>
      </c>
      <c r="D54" s="7">
        <v>1.10622</v>
      </c>
      <c r="E54" s="8">
        <f>((2*3.14159265358979*B54*H54)/60)/1000</f>
        <v>37.631684494451946</v>
      </c>
      <c r="F54" s="8">
        <f t="shared" si="1"/>
        <v>37.867403407704565</v>
      </c>
      <c r="G54" s="8">
        <f t="shared" si="2"/>
        <v>50.780945317799976</v>
      </c>
      <c r="H54" s="8">
        <f>A54*0.815</f>
        <v>101.22707499999999</v>
      </c>
      <c r="I54" s="7"/>
      <c r="J54" s="7">
        <f t="shared" si="3"/>
        <v>795.0349163731247</v>
      </c>
      <c r="K54" s="7">
        <f>(C54*0.74*60)/F54</f>
        <v>0.28779316824724976</v>
      </c>
      <c r="L54" s="7">
        <f>F54/((C54*0.73/60)*44000)</f>
        <v>0.28818953324887475</v>
      </c>
      <c r="M54" s="8">
        <f t="shared" si="4"/>
        <v>28.818953324887474</v>
      </c>
    </row>
    <row r="55" spans="1:13" x14ac:dyDescent="0.35">
      <c r="A55" s="7">
        <v>124.066</v>
      </c>
      <c r="B55" s="7">
        <f t="shared" si="5"/>
        <v>3600</v>
      </c>
      <c r="C55" s="7">
        <v>0.25505</v>
      </c>
      <c r="D55" s="7">
        <v>1.09697</v>
      </c>
      <c r="E55" s="8">
        <f>((2*3.14159265358979*B55*H55)/60)/1000</f>
        <v>38.119000780874494</v>
      </c>
      <c r="F55" s="8">
        <f t="shared" si="1"/>
        <v>38.357772166185939</v>
      </c>
      <c r="G55" s="8">
        <f t="shared" si="2"/>
        <v>51.438539630298671</v>
      </c>
      <c r="H55" s="8">
        <f>A55*0.815</f>
        <v>101.11378999999999</v>
      </c>
      <c r="I55" s="7"/>
      <c r="J55" s="7">
        <f t="shared" si="3"/>
        <v>794.14517881524978</v>
      </c>
      <c r="K55" s="7">
        <f>(C55*0.74*60)/F55</f>
        <v>0.29522621780372316</v>
      </c>
      <c r="L55" s="7">
        <f>F55/((C55*0.73/60)*44000)</f>
        <v>0.28093364961417672</v>
      </c>
      <c r="M55" s="8">
        <f t="shared" si="4"/>
        <v>28.09336496141767</v>
      </c>
    </row>
    <row r="56" spans="1:13" x14ac:dyDescent="0.35">
      <c r="A56" s="7">
        <v>123.967</v>
      </c>
      <c r="B56" s="7">
        <f t="shared" si="5"/>
        <v>3650</v>
      </c>
      <c r="C56" s="7">
        <v>0.25755</v>
      </c>
      <c r="D56" s="7">
        <v>1.0940099999999999</v>
      </c>
      <c r="E56" s="8">
        <f>((2*3.14159265358979*B56*H56)/60)/1000</f>
        <v>38.617591353212845</v>
      </c>
      <c r="F56" s="8">
        <f t="shared" si="1"/>
        <v>38.859485830924974</v>
      </c>
      <c r="G56" s="8">
        <f t="shared" si="2"/>
        <v>52.11134768898701</v>
      </c>
      <c r="H56" s="8">
        <f>A56*0.815</f>
        <v>101.03310499999999</v>
      </c>
      <c r="I56" s="7"/>
      <c r="J56" s="7">
        <f t="shared" si="3"/>
        <v>793.51148084237491</v>
      </c>
      <c r="K56" s="7">
        <f>(C56*0.74*60)/F56</f>
        <v>0.29427100630599895</v>
      </c>
      <c r="L56" s="7">
        <f>F56/((C56*0.73/60)*44000)</f>
        <v>0.28184556769804681</v>
      </c>
      <c r="M56" s="8">
        <f t="shared" si="4"/>
        <v>28.184556769804679</v>
      </c>
    </row>
    <row r="57" spans="1:13" x14ac:dyDescent="0.35">
      <c r="A57" s="7">
        <v>123.815</v>
      </c>
      <c r="B57" s="7">
        <f t="shared" si="5"/>
        <v>3700</v>
      </c>
      <c r="C57" s="7">
        <v>0.26445000000000002</v>
      </c>
      <c r="D57" s="7">
        <v>1.09659</v>
      </c>
      <c r="E57" s="8">
        <f>((2*3.14159265358979*B57*H57)/60)/1000</f>
        <v>39.098600525864164</v>
      </c>
      <c r="F57" s="8">
        <f t="shared" si="1"/>
        <v>39.343507968873098</v>
      </c>
      <c r="G57" s="8">
        <f t="shared" si="2"/>
        <v>52.760431056418206</v>
      </c>
      <c r="H57" s="8">
        <f>A57*0.815</f>
        <v>100.90922499999999</v>
      </c>
      <c r="I57" s="7"/>
      <c r="J57" s="7">
        <f t="shared" si="3"/>
        <v>792.53853041937487</v>
      </c>
      <c r="K57" s="7">
        <f>(C57*0.74*60)/F57</f>
        <v>0.29843754678127421</v>
      </c>
      <c r="L57" s="7">
        <f>F57/((C57*0.73/60)*44000)</f>
        <v>0.27791067083853227</v>
      </c>
      <c r="M57" s="8">
        <f t="shared" si="4"/>
        <v>27.791067083853228</v>
      </c>
    </row>
    <row r="58" spans="1:13" x14ac:dyDescent="0.35">
      <c r="A58" s="7">
        <v>123.767</v>
      </c>
      <c r="B58" s="7">
        <f t="shared" si="5"/>
        <v>3750</v>
      </c>
      <c r="C58" s="7">
        <v>0.2651</v>
      </c>
      <c r="D58" s="7">
        <v>1.0980799999999999</v>
      </c>
      <c r="E58" s="8">
        <f>((2*3.14159265358979*B58*H58)/60)/1000</f>
        <v>39.61159760435384</v>
      </c>
      <c r="F58" s="8">
        <f t="shared" si="1"/>
        <v>39.859718379836927</v>
      </c>
      <c r="G58" s="8">
        <f t="shared" si="2"/>
        <v>53.452679541728919</v>
      </c>
      <c r="H58" s="8">
        <f>A58*0.815</f>
        <v>100.870105</v>
      </c>
      <c r="I58" s="7"/>
      <c r="J58" s="7">
        <f t="shared" si="3"/>
        <v>792.23128291737487</v>
      </c>
      <c r="K58" s="7">
        <f>(C58*0.74*60)/F58</f>
        <v>0.2952966171972275</v>
      </c>
      <c r="L58" s="7">
        <f>F58/((C58*0.73/60)*44000)</f>
        <v>0.28086667438521706</v>
      </c>
      <c r="M58" s="8">
        <f t="shared" si="4"/>
        <v>28.086667438521708</v>
      </c>
    </row>
    <row r="59" spans="1:13" x14ac:dyDescent="0.35">
      <c r="A59" s="7">
        <v>123.509</v>
      </c>
      <c r="B59" s="7">
        <f t="shared" si="5"/>
        <v>3800</v>
      </c>
      <c r="C59" s="7">
        <v>0.26929999999999998</v>
      </c>
      <c r="D59" s="7">
        <v>1.09907</v>
      </c>
      <c r="E59" s="8">
        <f>((2*3.14159265358979*B59*H59)/60)/1000</f>
        <v>40.056078432024314</v>
      </c>
      <c r="F59" s="8">
        <f t="shared" si="1"/>
        <v>40.306983365034966</v>
      </c>
      <c r="G59" s="8">
        <f t="shared" si="2"/>
        <v>54.052470832179196</v>
      </c>
      <c r="H59" s="8">
        <f>A59*0.815</f>
        <v>100.65983499999999</v>
      </c>
      <c r="I59" s="7"/>
      <c r="J59" s="7">
        <f t="shared" si="3"/>
        <v>790.57982759412482</v>
      </c>
      <c r="K59" s="7">
        <f>(C59*0.74*60)/F59</f>
        <v>0.29664636253508986</v>
      </c>
      <c r="L59" s="7">
        <f>F59/((C59*0.73/60)*44000)</f>
        <v>0.27958872686186759</v>
      </c>
      <c r="M59" s="8">
        <f t="shared" si="4"/>
        <v>27.958872686186758</v>
      </c>
    </row>
    <row r="60" spans="1:13" x14ac:dyDescent="0.35">
      <c r="A60" s="7">
        <v>122.672</v>
      </c>
      <c r="B60" s="7">
        <f t="shared" si="5"/>
        <v>3850</v>
      </c>
      <c r="C60" s="7">
        <v>0.27374999999999999</v>
      </c>
      <c r="D60" s="7">
        <v>1.1053299999999999</v>
      </c>
      <c r="E60" s="8">
        <f>((2*3.14159265358979*B60*H60)/60)/1000</f>
        <v>40.308106943072026</v>
      </c>
      <c r="F60" s="8">
        <f t="shared" si="1"/>
        <v>40.560590542770896</v>
      </c>
      <c r="G60" s="8">
        <f t="shared" si="2"/>
        <v>54.392563129666634</v>
      </c>
      <c r="H60" s="8">
        <f>A60*0.815</f>
        <v>99.977679999999992</v>
      </c>
      <c r="I60" s="7"/>
      <c r="J60" s="7">
        <f t="shared" si="3"/>
        <v>785.22219927799995</v>
      </c>
      <c r="K60" s="7">
        <f>(C60*0.74*60)/F60</f>
        <v>0.29966279675299978</v>
      </c>
      <c r="L60" s="7">
        <f>F60/((C60*0.73/60)*44000)</f>
        <v>0.27677436014105256</v>
      </c>
      <c r="M60" s="8">
        <f t="shared" si="4"/>
        <v>27.677436014105254</v>
      </c>
    </row>
    <row r="61" spans="1:13" x14ac:dyDescent="0.35">
      <c r="A61" s="7">
        <v>122.157</v>
      </c>
      <c r="B61" s="7">
        <f t="shared" si="5"/>
        <v>3900</v>
      </c>
      <c r="C61" s="7">
        <v>0.27589999999999998</v>
      </c>
      <c r="D61" s="7">
        <v>1.11704</v>
      </c>
      <c r="E61" s="8">
        <f>((2*3.14159265358979*B61*H61)/60)/1000</f>
        <v>40.660170204474966</v>
      </c>
      <c r="F61" s="8">
        <f t="shared" si="1"/>
        <v>40.914859072699251</v>
      </c>
      <c r="G61" s="8">
        <f t="shared" si="2"/>
        <v>54.867644313671157</v>
      </c>
      <c r="H61" s="8">
        <f>A61*0.815</f>
        <v>99.557954999999993</v>
      </c>
      <c r="I61" s="7"/>
      <c r="J61" s="7">
        <f t="shared" si="3"/>
        <v>781.92568962112489</v>
      </c>
      <c r="K61" s="7">
        <f>(C61*0.74*60)/F61</f>
        <v>0.29940125122351646</v>
      </c>
      <c r="L61" s="7">
        <f>F61/((C61*0.73/60)*44000)</f>
        <v>0.27701613968029853</v>
      </c>
      <c r="M61" s="8">
        <f t="shared" si="4"/>
        <v>27.701613968029854</v>
      </c>
    </row>
    <row r="62" spans="1:13" x14ac:dyDescent="0.35">
      <c r="A62" s="7">
        <v>121.184</v>
      </c>
      <c r="B62" s="7">
        <f t="shared" si="5"/>
        <v>3950</v>
      </c>
      <c r="C62" s="7">
        <v>0.28284999999999999</v>
      </c>
      <c r="D62" s="7">
        <v>1.12259</v>
      </c>
      <c r="E62" s="8">
        <f>((2*3.14159265358979*B62*H62)/60)/1000</f>
        <v>40.853437581131779</v>
      </c>
      <c r="F62" s="8">
        <f t="shared" si="1"/>
        <v>41.109337045602416</v>
      </c>
      <c r="G62" s="8">
        <f t="shared" si="2"/>
        <v>55.128443164893753</v>
      </c>
      <c r="H62" s="8">
        <f>A62*0.815</f>
        <v>98.764959999999988</v>
      </c>
      <c r="I62" s="7"/>
      <c r="J62" s="7">
        <f t="shared" si="3"/>
        <v>775.69752671599986</v>
      </c>
      <c r="K62" s="7">
        <f>(C62*0.74*60)/F62</f>
        <v>0.305491182844152</v>
      </c>
      <c r="L62" s="7">
        <f>F62/((C62*0.73/60)*44000)</f>
        <v>0.2714938547725666</v>
      </c>
      <c r="M62" s="8">
        <f t="shared" si="4"/>
        <v>27.149385477256661</v>
      </c>
    </row>
    <row r="63" spans="1:13" x14ac:dyDescent="0.35">
      <c r="A63" s="7">
        <v>120.004</v>
      </c>
      <c r="B63" s="7">
        <f t="shared" si="5"/>
        <v>4000</v>
      </c>
      <c r="C63" s="7">
        <v>0.28455000000000003</v>
      </c>
      <c r="D63" s="7">
        <v>1.1246100000000001</v>
      </c>
      <c r="E63" s="8">
        <f>((2*3.14159265358979*B63*H63)/60)/1000</f>
        <v>40.967733748417615</v>
      </c>
      <c r="F63" s="8">
        <f t="shared" si="1"/>
        <v>41.22434914598302</v>
      </c>
      <c r="G63" s="8">
        <f t="shared" si="2"/>
        <v>55.282676691746154</v>
      </c>
      <c r="H63" s="8">
        <f>A63*0.815</f>
        <v>97.803259999999995</v>
      </c>
      <c r="I63" s="7"/>
      <c r="J63" s="7">
        <f t="shared" si="3"/>
        <v>768.14435895849988</v>
      </c>
      <c r="K63" s="7">
        <f>(C63*0.74*60)/F63</f>
        <v>0.30646984759566742</v>
      </c>
      <c r="L63" s="7">
        <f>F63/((C63*0.73/60)*44000)</f>
        <v>0.27062688052370176</v>
      </c>
      <c r="M63" s="8">
        <f t="shared" si="4"/>
        <v>27.062688052370177</v>
      </c>
    </row>
    <row r="64" spans="1:13" x14ac:dyDescent="0.35">
      <c r="A64" s="7">
        <v>118.73399999999999</v>
      </c>
      <c r="B64" s="7">
        <f t="shared" si="5"/>
        <v>4050</v>
      </c>
      <c r="C64" s="7">
        <v>0.28710000000000002</v>
      </c>
      <c r="D64" s="7">
        <v>1.1222000000000001</v>
      </c>
      <c r="E64" s="8">
        <f>((2*3.14159265358979*B64*H64)/60)/1000</f>
        <v>41.040850180999591</v>
      </c>
      <c r="F64" s="8">
        <f t="shared" si="1"/>
        <v>41.297923568321785</v>
      </c>
      <c r="G64" s="8">
        <f t="shared" si="2"/>
        <v>55.381341463590886</v>
      </c>
      <c r="H64" s="8">
        <f>A64*0.815</f>
        <v>96.768209999999996</v>
      </c>
      <c r="I64" s="7"/>
      <c r="J64" s="7">
        <f t="shared" si="3"/>
        <v>760.01510213475001</v>
      </c>
      <c r="K64" s="7">
        <f>(C64*0.74*60)/F64</f>
        <v>0.30866539764187972</v>
      </c>
      <c r="L64" s="7">
        <f>F64/((C64*0.73/60)*44000)</f>
        <v>0.26870190006078165</v>
      </c>
      <c r="M64" s="8">
        <f t="shared" si="4"/>
        <v>26.870190006078165</v>
      </c>
    </row>
    <row r="65" spans="1:13" x14ac:dyDescent="0.35">
      <c r="A65" s="7">
        <v>117.44199999999999</v>
      </c>
      <c r="B65" s="7">
        <f t="shared" si="5"/>
        <v>4100</v>
      </c>
      <c r="C65" s="7">
        <v>0.28894999999999998</v>
      </c>
      <c r="D65" s="7">
        <v>1.1239399999999999</v>
      </c>
      <c r="E65" s="8">
        <f>((2*3.14159265358979*B65*H65)/60)/1000</f>
        <v>41.095429331969797</v>
      </c>
      <c r="F65" s="8">
        <f t="shared" si="1"/>
        <v>41.352844594451867</v>
      </c>
      <c r="G65" s="8">
        <f t="shared" si="2"/>
        <v>55.454991658051846</v>
      </c>
      <c r="H65" s="8">
        <f>A65*0.815</f>
        <v>95.715229999999991</v>
      </c>
      <c r="I65" s="7"/>
      <c r="J65" s="7">
        <f t="shared" si="3"/>
        <v>751.74502353924993</v>
      </c>
      <c r="K65" s="7">
        <f>(C65*0.74*60)/F65</f>
        <v>0.31024177721793922</v>
      </c>
      <c r="L65" s="7">
        <f>F65/((C65*0.73/60)*44000)</f>
        <v>0.26733659010445471</v>
      </c>
      <c r="M65" s="8">
        <f t="shared" si="4"/>
        <v>26.733659010445471</v>
      </c>
    </row>
    <row r="66" spans="1:13" x14ac:dyDescent="0.35">
      <c r="A66" s="7">
        <v>116.5</v>
      </c>
      <c r="B66" s="7">
        <f t="shared" si="5"/>
        <v>4150</v>
      </c>
      <c r="C66" s="7">
        <v>0.29304999999999998</v>
      </c>
      <c r="D66" s="7">
        <v>1.12233</v>
      </c>
      <c r="E66" s="8">
        <f>((2*3.14159265358979*B66*H66)/60)/1000</f>
        <v>41.262947639279119</v>
      </c>
      <c r="F66" s="8">
        <f t="shared" si="1"/>
        <v>41.521412209914132</v>
      </c>
      <c r="G66" s="8">
        <f t="shared" si="2"/>
        <v>55.681044201739056</v>
      </c>
      <c r="H66" s="8">
        <f>A66*0.815</f>
        <v>94.947499999999991</v>
      </c>
      <c r="I66" s="7"/>
      <c r="J66" s="7">
        <f t="shared" si="3"/>
        <v>745.71529131249986</v>
      </c>
      <c r="K66" s="7">
        <f>(C66*0.74*60)/F66</f>
        <v>0.31336650916929176</v>
      </c>
      <c r="L66" s="7">
        <f>F66/((C66*0.73/60)*44000)</f>
        <v>0.26467084516866218</v>
      </c>
      <c r="M66" s="8">
        <f t="shared" si="4"/>
        <v>26.467084516866219</v>
      </c>
    </row>
    <row r="67" spans="1:13" x14ac:dyDescent="0.35">
      <c r="A67" s="7">
        <v>115.931</v>
      </c>
      <c r="B67" s="7">
        <f t="shared" si="5"/>
        <v>4200</v>
      </c>
      <c r="C67" s="7">
        <v>0.2949</v>
      </c>
      <c r="D67" s="7">
        <v>1.1217900000000001</v>
      </c>
      <c r="E67" s="8">
        <f>((2*3.14159265358979*B67*H67)/60)/1000</f>
        <v>41.556130281050571</v>
      </c>
      <c r="F67" s="8">
        <f t="shared" si="1"/>
        <v>41.8164313013325</v>
      </c>
      <c r="G67" s="8">
        <f t="shared" si="2"/>
        <v>56.076670703712914</v>
      </c>
      <c r="H67" s="8">
        <f>A67*0.815</f>
        <v>94.483764999999991</v>
      </c>
      <c r="I67" s="7"/>
      <c r="J67" s="7">
        <f t="shared" si="3"/>
        <v>742.07312821587493</v>
      </c>
      <c r="K67" s="7">
        <f>(C67*0.74*60)/F67</f>
        <v>0.31311997682553955</v>
      </c>
      <c r="L67" s="7">
        <f>F67/((C67*0.73/60)*44000)</f>
        <v>0.26487923150173437</v>
      </c>
      <c r="M67" s="8">
        <f t="shared" si="4"/>
        <v>26.487923150173437</v>
      </c>
    </row>
    <row r="68" spans="1:13" x14ac:dyDescent="0.35">
      <c r="A68" s="7">
        <v>115.03400000000001</v>
      </c>
      <c r="B68" s="7">
        <f t="shared" ref="B68:B93" si="6">B67+50</f>
        <v>4250</v>
      </c>
      <c r="C68" s="7">
        <v>0.29715000000000003</v>
      </c>
      <c r="D68" s="7">
        <v>1.12456</v>
      </c>
      <c r="E68" s="8">
        <f>((2*3.14159265358979*B68*H68)/60)/1000</f>
        <v>41.725483540268989</v>
      </c>
      <c r="F68" s="8">
        <f t="shared" ref="F68:F93" si="7">(1.01325/1.0189)*SQRT((27+273)/293)*E68</f>
        <v>41.986845362552081</v>
      </c>
      <c r="G68" s="8">
        <f t="shared" ref="G68:G93" si="8">F68*1.34102</f>
        <v>56.305199368089596</v>
      </c>
      <c r="H68" s="8">
        <f>A68*0.815</f>
        <v>93.752709999999993</v>
      </c>
      <c r="I68" s="7"/>
      <c r="J68" s="7">
        <f t="shared" ref="J68:J93" si="9">(H68*4*3.14159)/1.6</f>
        <v>736.33144052224986</v>
      </c>
      <c r="K68" s="7">
        <f>(C68*0.74*60)/F68</f>
        <v>0.31422841811705149</v>
      </c>
      <c r="L68" s="7">
        <f>F68/((C68*0.73/60)*44000)</f>
        <v>0.26394486955185142</v>
      </c>
      <c r="M68" s="8">
        <f t="shared" ref="M68:M93" si="10">L68*100</f>
        <v>26.394486955185144</v>
      </c>
    </row>
    <row r="69" spans="1:13" x14ac:dyDescent="0.35">
      <c r="A69" s="7">
        <v>114.39100000000001</v>
      </c>
      <c r="B69" s="7">
        <f t="shared" si="6"/>
        <v>4300</v>
      </c>
      <c r="C69" s="7">
        <v>0.30220000000000002</v>
      </c>
      <c r="D69" s="7">
        <v>1.1227799999999999</v>
      </c>
      <c r="E69" s="8">
        <f>((2*3.14159265358979*B69*H69)/60)/1000</f>
        <v>41.980396766410983</v>
      </c>
      <c r="F69" s="8">
        <f t="shared" si="7"/>
        <v>42.243355324780893</v>
      </c>
      <c r="G69" s="8">
        <f t="shared" si="8"/>
        <v>56.649184357637679</v>
      </c>
      <c r="H69" s="8">
        <f>A69*0.815</f>
        <v>93.228664999999992</v>
      </c>
      <c r="I69" s="7"/>
      <c r="J69" s="7">
        <f t="shared" si="9"/>
        <v>732.21560419337493</v>
      </c>
      <c r="K69" s="7">
        <f>(C69*0.74*60)/F69</f>
        <v>0.31762817836889229</v>
      </c>
      <c r="L69" s="7">
        <f>F69/((C69*0.73/60)*44000)</f>
        <v>0.26111971316683602</v>
      </c>
      <c r="M69" s="8">
        <f t="shared" si="10"/>
        <v>26.111971316683601</v>
      </c>
    </row>
    <row r="70" spans="1:13" x14ac:dyDescent="0.35">
      <c r="A70" s="7">
        <v>114.01600000000001</v>
      </c>
      <c r="B70" s="7">
        <f t="shared" si="6"/>
        <v>4350</v>
      </c>
      <c r="C70" s="7">
        <v>0.30604999999999999</v>
      </c>
      <c r="D70" s="7">
        <v>1.1194299999999999</v>
      </c>
      <c r="E70" s="8">
        <f>((2*3.14159265358979*B70*H70)/60)/1000</f>
        <v>42.329319272918376</v>
      </c>
      <c r="F70" s="8">
        <f t="shared" si="7"/>
        <v>42.594463426622326</v>
      </c>
      <c r="G70" s="8">
        <f t="shared" si="8"/>
        <v>57.120027344369078</v>
      </c>
      <c r="H70" s="8">
        <f>A70*0.815</f>
        <v>92.92304</v>
      </c>
      <c r="I70" s="7"/>
      <c r="J70" s="7">
        <f t="shared" si="9"/>
        <v>729.81523308399994</v>
      </c>
      <c r="K70" s="7">
        <f>(C70*0.74*60)/F70</f>
        <v>0.31902315246696733</v>
      </c>
      <c r="L70" s="7">
        <f>F70/((C70*0.73/60)*44000)</f>
        <v>0.25997793009075587</v>
      </c>
      <c r="M70" s="8">
        <f t="shared" si="10"/>
        <v>25.997793009075586</v>
      </c>
    </row>
    <row r="71" spans="1:13" x14ac:dyDescent="0.35">
      <c r="A71" s="7">
        <v>113.871</v>
      </c>
      <c r="B71" s="7">
        <f t="shared" si="6"/>
        <v>4400</v>
      </c>
      <c r="C71" s="7">
        <v>0.30919999999999997</v>
      </c>
      <c r="D71" s="7">
        <v>1.1198600000000001</v>
      </c>
      <c r="E71" s="8">
        <f>((2*3.14159265358979*B71*H71)/60)/1000</f>
        <v>42.761412041537511</v>
      </c>
      <c r="F71" s="8">
        <f t="shared" si="7"/>
        <v>43.029262755928592</v>
      </c>
      <c r="G71" s="8">
        <f t="shared" si="8"/>
        <v>57.703101940955364</v>
      </c>
      <c r="H71" s="8">
        <f>A71*0.815</f>
        <v>92.804864999999992</v>
      </c>
      <c r="I71" s="7"/>
      <c r="J71" s="7">
        <f t="shared" si="9"/>
        <v>728.88708958837492</v>
      </c>
      <c r="K71" s="7">
        <f>(C71*0.74*60)/F71</f>
        <v>0.31904985399984531</v>
      </c>
      <c r="L71" s="7">
        <f>F71/((C71*0.73/60)*44000)</f>
        <v>0.2599561723335877</v>
      </c>
      <c r="M71" s="8">
        <f t="shared" si="10"/>
        <v>25.995617233358772</v>
      </c>
    </row>
    <row r="72" spans="1:13" x14ac:dyDescent="0.35">
      <c r="A72" s="7">
        <v>113.985</v>
      </c>
      <c r="B72" s="7">
        <f t="shared" si="6"/>
        <v>4450</v>
      </c>
      <c r="C72" s="7">
        <v>0.30990000000000001</v>
      </c>
      <c r="D72" s="7">
        <v>1.11873</v>
      </c>
      <c r="E72" s="8">
        <f>((2*3.14159265358979*B72*H72)/60)/1000</f>
        <v>43.29063350876752</v>
      </c>
      <c r="F72" s="8">
        <f t="shared" si="7"/>
        <v>43.561799182634942</v>
      </c>
      <c r="G72" s="8">
        <f t="shared" si="8"/>
        <v>58.417243939897112</v>
      </c>
      <c r="H72" s="8">
        <f>A72*0.815</f>
        <v>92.897774999999996</v>
      </c>
      <c r="I72" s="7"/>
      <c r="J72" s="7">
        <f t="shared" si="9"/>
        <v>729.61680240562498</v>
      </c>
      <c r="K72" s="7">
        <f>(C72*0.74*60)/F72</f>
        <v>0.31586298679520519</v>
      </c>
      <c r="L72" s="7">
        <f>F72/((C72*0.73/60)*44000)</f>
        <v>0.26257897346853309</v>
      </c>
      <c r="M72" s="8">
        <f t="shared" si="10"/>
        <v>26.257897346853309</v>
      </c>
    </row>
    <row r="73" spans="1:13" x14ac:dyDescent="0.35">
      <c r="A73" s="7">
        <v>113.306</v>
      </c>
      <c r="B73" s="7">
        <f t="shared" si="6"/>
        <v>4500</v>
      </c>
      <c r="C73" s="7">
        <v>0.31445000000000001</v>
      </c>
      <c r="D73" s="7">
        <v>1.1156299999999999</v>
      </c>
      <c r="E73" s="8">
        <f>((2*3.14159265358979*B73*H73)/60)/1000</f>
        <v>43.516268583634563</v>
      </c>
      <c r="F73" s="8">
        <f t="shared" si="7"/>
        <v>43.788847599884974</v>
      </c>
      <c r="G73" s="8">
        <f t="shared" si="8"/>
        <v>58.721720408397751</v>
      </c>
      <c r="H73" s="8">
        <f>A73*0.815</f>
        <v>92.34438999999999</v>
      </c>
      <c r="I73" s="7"/>
      <c r="J73" s="7">
        <f t="shared" si="9"/>
        <v>725.27053045024979</v>
      </c>
      <c r="K73" s="7">
        <f>(C73*0.74*60)/F73</f>
        <v>0.31883871728190161</v>
      </c>
      <c r="L73" s="7">
        <f>F73/((C73*0.73/60)*44000)</f>
        <v>0.26012831671273851</v>
      </c>
      <c r="M73" s="8">
        <f t="shared" si="10"/>
        <v>26.012831671273851</v>
      </c>
    </row>
    <row r="74" spans="1:13" x14ac:dyDescent="0.35">
      <c r="A74" s="7">
        <v>113.074</v>
      </c>
      <c r="B74" s="7">
        <f t="shared" si="6"/>
        <v>4550</v>
      </c>
      <c r="C74" s="7">
        <v>0.31709999999999999</v>
      </c>
      <c r="D74" s="7">
        <v>1.1095299999999999</v>
      </c>
      <c r="E74" s="8">
        <f>((2*3.14159265358979*B74*H74)/60)/1000</f>
        <v>43.909690807602267</v>
      </c>
      <c r="F74" s="8">
        <f t="shared" si="7"/>
        <v>44.184734158371022</v>
      </c>
      <c r="G74" s="8">
        <f t="shared" si="8"/>
        <v>59.25261220105871</v>
      </c>
      <c r="H74" s="8">
        <f>A74*0.815</f>
        <v>92.155309999999986</v>
      </c>
      <c r="I74" s="7"/>
      <c r="J74" s="7">
        <f t="shared" si="9"/>
        <v>723.78550085724976</v>
      </c>
      <c r="K74" s="7">
        <f>(C74*0.74*60)/F74</f>
        <v>0.31864489553192471</v>
      </c>
      <c r="L74" s="7">
        <f>F74/((C74*0.73/60)*44000)</f>
        <v>0.26028654465321638</v>
      </c>
      <c r="M74" s="8">
        <f t="shared" si="10"/>
        <v>26.028654465321637</v>
      </c>
    </row>
    <row r="75" spans="1:13" x14ac:dyDescent="0.35">
      <c r="A75" s="7">
        <v>112.19499999999999</v>
      </c>
      <c r="B75" s="7">
        <f t="shared" si="6"/>
        <v>4600</v>
      </c>
      <c r="C75" s="7">
        <v>0.31940000000000002</v>
      </c>
      <c r="D75" s="7">
        <v>1.1056900000000001</v>
      </c>
      <c r="E75" s="8">
        <f>((2*3.14159265358979*B75*H75)/60)/1000</f>
        <v>44.047124438262657</v>
      </c>
      <c r="F75" s="8">
        <f t="shared" si="7"/>
        <v>44.323028651533285</v>
      </c>
      <c r="G75" s="8">
        <f t="shared" si="8"/>
        <v>59.438067882279171</v>
      </c>
      <c r="H75" s="8">
        <f>A75*0.815</f>
        <v>91.438924999999983</v>
      </c>
      <c r="I75" s="7"/>
      <c r="J75" s="7">
        <f t="shared" si="9"/>
        <v>718.15903097687476</v>
      </c>
      <c r="K75" s="7">
        <f>(C75*0.74*60)/F75</f>
        <v>0.31995466987361254</v>
      </c>
      <c r="L75" s="7">
        <f>F75/((C75*0.73/60)*44000)</f>
        <v>0.25922102922314616</v>
      </c>
      <c r="M75" s="8">
        <f t="shared" si="10"/>
        <v>25.922102922314615</v>
      </c>
    </row>
    <row r="76" spans="1:13" x14ac:dyDescent="0.35">
      <c r="A76" s="7">
        <v>111.06100000000001</v>
      </c>
      <c r="B76" s="7">
        <f t="shared" si="6"/>
        <v>4650</v>
      </c>
      <c r="C76" s="7">
        <v>0.32055</v>
      </c>
      <c r="D76" s="7">
        <v>1.09782</v>
      </c>
      <c r="E76" s="8">
        <f>((2*3.14159265358979*B76*H76)/60)/1000</f>
        <v>44.075856371294904</v>
      </c>
      <c r="F76" s="8">
        <f t="shared" si="7"/>
        <v>44.351940556844767</v>
      </c>
      <c r="G76" s="8">
        <f t="shared" si="8"/>
        <v>59.47683932553997</v>
      </c>
      <c r="H76" s="8">
        <f>A76*0.815</f>
        <v>90.514714999999995</v>
      </c>
      <c r="I76" s="7"/>
      <c r="J76" s="7">
        <f t="shared" si="9"/>
        <v>710.90030874212482</v>
      </c>
      <c r="K76" s="7">
        <f>(C76*0.74*60)/F76</f>
        <v>0.32089734566988481</v>
      </c>
      <c r="L76" s="7">
        <f>F76/((C76*0.73/60)*44000)</f>
        <v>0.2584595352643122</v>
      </c>
      <c r="M76" s="8">
        <f t="shared" si="10"/>
        <v>25.84595352643122</v>
      </c>
    </row>
    <row r="77" spans="1:13" x14ac:dyDescent="0.35">
      <c r="A77" s="7">
        <v>109.973</v>
      </c>
      <c r="B77" s="7">
        <f t="shared" si="6"/>
        <v>4700</v>
      </c>
      <c r="C77" s="7">
        <v>0.32069999999999999</v>
      </c>
      <c r="D77" s="7">
        <v>1.09558</v>
      </c>
      <c r="E77" s="8">
        <f>((2*3.14159265358979*B77*H77)/60)/1000</f>
        <v>44.11336193485058</v>
      </c>
      <c r="F77" s="8">
        <f t="shared" si="7"/>
        <v>44.389681049312109</v>
      </c>
      <c r="G77" s="8">
        <f t="shared" si="8"/>
        <v>59.52745008074853</v>
      </c>
      <c r="H77" s="8">
        <f>A77*0.815</f>
        <v>89.627994999999999</v>
      </c>
      <c r="I77" s="7"/>
      <c r="J77" s="7">
        <f t="shared" si="9"/>
        <v>703.93603203012481</v>
      </c>
      <c r="K77" s="7">
        <f>(C77*0.74*60)/F77</f>
        <v>0.3207745508281965</v>
      </c>
      <c r="L77" s="7">
        <f>F77/((C77*0.73/60)*44000)</f>
        <v>0.25855847546275901</v>
      </c>
      <c r="M77" s="8">
        <f t="shared" si="10"/>
        <v>25.8558475462759</v>
      </c>
    </row>
    <row r="78" spans="1:13" x14ac:dyDescent="0.35">
      <c r="A78" s="7">
        <v>108.654</v>
      </c>
      <c r="B78" s="7">
        <f t="shared" si="6"/>
        <v>4750</v>
      </c>
      <c r="C78" s="7">
        <v>0.32485000000000003</v>
      </c>
      <c r="D78" s="7">
        <v>1.0882700000000001</v>
      </c>
      <c r="E78" s="8">
        <f>((2*3.14159265358979*B78*H78)/60)/1000</f>
        <v>44.047935230966665</v>
      </c>
      <c r="F78" s="8">
        <f t="shared" si="7"/>
        <v>44.323844522914413</v>
      </c>
      <c r="G78" s="8">
        <f t="shared" si="8"/>
        <v>59.439161982118691</v>
      </c>
      <c r="H78" s="8">
        <f>A78*0.815</f>
        <v>88.553009999999986</v>
      </c>
      <c r="I78" s="7"/>
      <c r="J78" s="7">
        <f t="shared" si="9"/>
        <v>695.49312671474991</v>
      </c>
      <c r="K78" s="7">
        <f>(C78*0.74*60)/F78</f>
        <v>0.32540814442536603</v>
      </c>
      <c r="L78" s="7">
        <f>F78/((C78*0.73/60)*44000)</f>
        <v>0.25487677628920641</v>
      </c>
      <c r="M78" s="8">
        <f t="shared" si="10"/>
        <v>25.48767762892064</v>
      </c>
    </row>
    <row r="79" spans="1:13" x14ac:dyDescent="0.35">
      <c r="A79" s="7">
        <v>107.07599999999999</v>
      </c>
      <c r="B79" s="7">
        <f t="shared" si="6"/>
        <v>4800</v>
      </c>
      <c r="C79" s="7">
        <v>0.32455000000000001</v>
      </c>
      <c r="D79" s="7">
        <v>1.08396</v>
      </c>
      <c r="E79" s="8">
        <f>((2*3.14159265358979*B79*H79)/60)/1000</f>
        <v>43.865148416841755</v>
      </c>
      <c r="F79" s="8">
        <f t="shared" si="7"/>
        <v>44.139912761127412</v>
      </c>
      <c r="G79" s="8">
        <f t="shared" si="8"/>
        <v>59.192505810927088</v>
      </c>
      <c r="H79" s="8">
        <f>A79*0.815</f>
        <v>87.266939999999991</v>
      </c>
      <c r="I79" s="7"/>
      <c r="J79" s="7">
        <f t="shared" si="9"/>
        <v>685.39236508649992</v>
      </c>
      <c r="K79" s="7">
        <f>(C79*0.74*60)/F79</f>
        <v>0.32646235795668443</v>
      </c>
      <c r="L79" s="7">
        <f>F79/((C79*0.73/60)*44000)</f>
        <v>0.25405372719998021</v>
      </c>
      <c r="M79" s="8">
        <f t="shared" si="10"/>
        <v>25.40537271999802</v>
      </c>
    </row>
    <row r="80" spans="1:13" x14ac:dyDescent="0.35">
      <c r="A80" s="7">
        <v>105.24</v>
      </c>
      <c r="B80" s="7">
        <f t="shared" si="6"/>
        <v>4850</v>
      </c>
      <c r="C80" s="7">
        <v>0.32569999999999999</v>
      </c>
      <c r="D80" s="7">
        <v>1.0822099999999999</v>
      </c>
      <c r="E80" s="8">
        <f>((2*3.14159265358979*B80*H80)/60)/1000</f>
        <v>43.56209970806146</v>
      </c>
      <c r="F80" s="8">
        <f t="shared" si="7"/>
        <v>43.834965803218601</v>
      </c>
      <c r="G80" s="8">
        <f t="shared" si="8"/>
        <v>58.783565841432214</v>
      </c>
      <c r="H80" s="8">
        <f>A80*0.815</f>
        <v>85.770599999999988</v>
      </c>
      <c r="I80" s="7"/>
      <c r="J80" s="7">
        <f t="shared" si="9"/>
        <v>673.64014813499989</v>
      </c>
      <c r="K80" s="7">
        <f>(C80*0.74*60)/F80</f>
        <v>0.32989828405291438</v>
      </c>
      <c r="L80" s="7">
        <f>F80/((C80*0.73/60)*44000)</f>
        <v>0.25140773031752633</v>
      </c>
      <c r="M80" s="8">
        <f t="shared" si="10"/>
        <v>25.140773031752634</v>
      </c>
    </row>
    <row r="81" spans="1:13" x14ac:dyDescent="0.35">
      <c r="A81" s="7">
        <v>103.63200000000001</v>
      </c>
      <c r="B81" s="7">
        <f t="shared" si="6"/>
        <v>4900</v>
      </c>
      <c r="C81" s="7">
        <v>0.32769999999999999</v>
      </c>
      <c r="D81" s="7">
        <v>1.0846</v>
      </c>
      <c r="E81" s="8">
        <f>((2*3.14159265358979*B81*H81)/60)/1000</f>
        <v>43.338730585435648</v>
      </c>
      <c r="F81" s="8">
        <f t="shared" si="7"/>
        <v>43.61019753177586</v>
      </c>
      <c r="G81" s="8">
        <f t="shared" si="8"/>
        <v>58.482147094062071</v>
      </c>
      <c r="H81" s="8">
        <f>A81*0.815</f>
        <v>84.460080000000005</v>
      </c>
      <c r="I81" s="7"/>
      <c r="J81" s="7">
        <f t="shared" si="9"/>
        <v>663.34735681799998</v>
      </c>
      <c r="K81" s="7">
        <f>(C81*0.74*60)/F81</f>
        <v>0.33363481074348417</v>
      </c>
      <c r="L81" s="7">
        <f>F81/((C81*0.73/60)*44000)</f>
        <v>0.24859210177908445</v>
      </c>
      <c r="M81" s="8">
        <f t="shared" si="10"/>
        <v>24.859210177908444</v>
      </c>
    </row>
    <row r="82" spans="1:13" x14ac:dyDescent="0.35">
      <c r="A82" s="7">
        <v>102.33499999999999</v>
      </c>
      <c r="B82" s="7">
        <f t="shared" si="6"/>
        <v>4950</v>
      </c>
      <c r="C82" s="7">
        <v>0.32845000000000002</v>
      </c>
      <c r="D82" s="7">
        <v>1.08823</v>
      </c>
      <c r="E82" s="8">
        <f>((2*3.14159265358979*B82*H82)/60)/1000</f>
        <v>43.233024553482309</v>
      </c>
      <c r="F82" s="8">
        <f t="shared" si="7"/>
        <v>43.50382937397535</v>
      </c>
      <c r="G82" s="8">
        <f t="shared" si="8"/>
        <v>58.339505267088427</v>
      </c>
      <c r="H82" s="8">
        <f>A82*0.815</f>
        <v>83.403024999999985</v>
      </c>
      <c r="I82" s="7"/>
      <c r="J82" s="7">
        <f t="shared" si="9"/>
        <v>655.04527327437484</v>
      </c>
      <c r="K82" s="7">
        <f>(C82*0.74*60)/F82</f>
        <v>0.33521600764469439</v>
      </c>
      <c r="L82" s="7">
        <f>F82/((C82*0.73/60)*44000)</f>
        <v>0.24741950544706487</v>
      </c>
      <c r="M82" s="8">
        <f t="shared" si="10"/>
        <v>24.741950544706487</v>
      </c>
    </row>
    <row r="83" spans="1:13" x14ac:dyDescent="0.35">
      <c r="A83" s="7">
        <v>101.10599999999999</v>
      </c>
      <c r="B83" s="7">
        <f t="shared" si="6"/>
        <v>5000</v>
      </c>
      <c r="C83" s="7">
        <v>0.32869999999999999</v>
      </c>
      <c r="D83" s="7">
        <v>1.08687</v>
      </c>
      <c r="E83" s="8">
        <f>((2*3.14159265358979*B83*H83)/60)/1000</f>
        <v>43.145266911597858</v>
      </c>
      <c r="F83" s="8">
        <f t="shared" si="7"/>
        <v>43.415522032117259</v>
      </c>
      <c r="G83" s="8">
        <f t="shared" si="8"/>
        <v>58.22108335550989</v>
      </c>
      <c r="H83" s="8">
        <f>A83*0.815</f>
        <v>82.401389999999992</v>
      </c>
      <c r="I83" s="7"/>
      <c r="J83" s="7">
        <f t="shared" si="9"/>
        <v>647.17845702524994</v>
      </c>
      <c r="K83" s="7">
        <f>(C83*0.74*60)/F83</f>
        <v>0.33615350724571896</v>
      </c>
      <c r="L83" s="7">
        <f>F83/((C83*0.73/60)*44000)</f>
        <v>0.24672947638997464</v>
      </c>
      <c r="M83" s="8">
        <f t="shared" si="10"/>
        <v>24.672947638997464</v>
      </c>
    </row>
    <row r="84" spans="1:13" x14ac:dyDescent="0.35">
      <c r="A84" s="7">
        <v>99.314899999999994</v>
      </c>
      <c r="B84" s="7">
        <f t="shared" si="6"/>
        <v>5050</v>
      </c>
      <c r="C84" s="7">
        <v>0.32984999999999998</v>
      </c>
      <c r="D84" s="7">
        <v>1.0891</v>
      </c>
      <c r="E84" s="8">
        <f>((2*3.14159265358979*B84*H84)/60)/1000</f>
        <v>42.804754885829091</v>
      </c>
      <c r="F84" s="8">
        <f t="shared" si="7"/>
        <v>43.072877092934121</v>
      </c>
      <c r="G84" s="8">
        <f t="shared" si="8"/>
        <v>57.761589639166516</v>
      </c>
      <c r="H84" s="8">
        <f>A84*0.815</f>
        <v>80.941643499999984</v>
      </c>
      <c r="I84" s="7"/>
      <c r="J84" s="7">
        <f t="shared" si="9"/>
        <v>635.71364450791236</v>
      </c>
      <c r="K84" s="7">
        <f>(C84*0.74*60)/F84</f>
        <v>0.34001304274151889</v>
      </c>
      <c r="L84" s="7">
        <f>F84/((C84*0.73/60)*44000)</f>
        <v>0.24392881567322927</v>
      </c>
      <c r="M84" s="8">
        <f t="shared" si="10"/>
        <v>24.392881567322927</v>
      </c>
    </row>
    <row r="85" spans="1:13" x14ac:dyDescent="0.35">
      <c r="A85" s="7">
        <v>97.581500000000005</v>
      </c>
      <c r="B85" s="7">
        <f t="shared" si="6"/>
        <v>5100</v>
      </c>
      <c r="C85" s="7">
        <v>0.32969999999999999</v>
      </c>
      <c r="D85" s="7">
        <v>1.09185</v>
      </c>
      <c r="E85" s="8">
        <f>((2*3.14159265358979*B85*H85)/60)/1000</f>
        <v>42.474071374565</v>
      </c>
      <c r="F85" s="8">
        <f t="shared" si="7"/>
        <v>42.74012223251431</v>
      </c>
      <c r="G85" s="8">
        <f t="shared" si="8"/>
        <v>57.315358716246344</v>
      </c>
      <c r="H85" s="8">
        <f>A85*0.815</f>
        <v>79.528922499999993</v>
      </c>
      <c r="I85" s="7"/>
      <c r="J85" s="7">
        <f t="shared" si="9"/>
        <v>624.61816909193738</v>
      </c>
      <c r="K85" s="7">
        <f>(C85*0.74*60)/F85</f>
        <v>0.3425044018443098</v>
      </c>
      <c r="L85" s="7">
        <f>F85/((C85*0.73/60)*44000)</f>
        <v>0.24215449022780991</v>
      </c>
      <c r="M85" s="8">
        <f t="shared" si="10"/>
        <v>24.215449022780991</v>
      </c>
    </row>
    <row r="86" spans="1:13" x14ac:dyDescent="0.35">
      <c r="A86" s="7">
        <v>95.848600000000005</v>
      </c>
      <c r="B86" s="7">
        <f t="shared" si="6"/>
        <v>5150</v>
      </c>
      <c r="C86" s="7">
        <v>0.33095000000000002</v>
      </c>
      <c r="D86" s="7">
        <v>1.0940700000000001</v>
      </c>
      <c r="E86" s="8">
        <f>((2*3.14159265358979*B86*H86)/60)/1000</f>
        <v>42.128813651079739</v>
      </c>
      <c r="F86" s="8">
        <f t="shared" si="7"/>
        <v>42.392701869315594</v>
      </c>
      <c r="G86" s="8">
        <f t="shared" si="8"/>
        <v>56.849461060789601</v>
      </c>
      <c r="H86" s="8">
        <f>A86*0.815</f>
        <v>78.116608999999997</v>
      </c>
      <c r="I86" s="7"/>
      <c r="J86" s="7">
        <f t="shared" si="9"/>
        <v>613.5258941707749</v>
      </c>
      <c r="K86" s="7">
        <f>(C86*0.74*60)/F86</f>
        <v>0.34662051136296751</v>
      </c>
      <c r="L86" s="7">
        <f>F86/((C86*0.73/60)*44000)</f>
        <v>0.2392789119814647</v>
      </c>
      <c r="M86" s="8">
        <f t="shared" si="10"/>
        <v>23.927891198146469</v>
      </c>
    </row>
    <row r="87" spans="1:13" x14ac:dyDescent="0.35">
      <c r="A87" s="7">
        <v>94.803299999999993</v>
      </c>
      <c r="B87" s="7">
        <f t="shared" si="6"/>
        <v>5200</v>
      </c>
      <c r="C87" s="7">
        <v>0.33379999999999999</v>
      </c>
      <c r="D87" s="7">
        <v>1.0934600000000001</v>
      </c>
      <c r="E87" s="8">
        <f>((2*3.14159265358979*B87*H87)/60)/1000</f>
        <v>42.073924691949998</v>
      </c>
      <c r="F87" s="8">
        <f t="shared" si="7"/>
        <v>42.33746909443672</v>
      </c>
      <c r="G87" s="8">
        <f t="shared" si="8"/>
        <v>56.775392805021532</v>
      </c>
      <c r="H87" s="8">
        <f>A87*0.815</f>
        <v>77.264689499999989</v>
      </c>
      <c r="I87" s="7"/>
      <c r="J87" s="7">
        <f t="shared" si="9"/>
        <v>606.8349397157624</v>
      </c>
      <c r="K87" s="7">
        <f>(C87*0.74*60)/F87</f>
        <v>0.35006154871802408</v>
      </c>
      <c r="L87" s="7">
        <f>F87/((C87*0.73/60)*44000)</f>
        <v>0.23692684653062954</v>
      </c>
      <c r="M87" s="8">
        <f t="shared" si="10"/>
        <v>23.692684653062955</v>
      </c>
    </row>
    <row r="88" spans="1:13" x14ac:dyDescent="0.35">
      <c r="A88" s="7">
        <v>93.0976</v>
      </c>
      <c r="B88" s="7">
        <f t="shared" si="6"/>
        <v>5250</v>
      </c>
      <c r="C88" s="7">
        <v>0.33129999999999998</v>
      </c>
      <c r="D88" s="7">
        <v>1.0880399999999999</v>
      </c>
      <c r="E88" s="8">
        <f>((2*3.14159265358979*B88*H88)/60)/1000</f>
        <v>41.714209254353179</v>
      </c>
      <c r="F88" s="8">
        <f t="shared" si="7"/>
        <v>41.975500456294412</v>
      </c>
      <c r="G88" s="8">
        <f t="shared" si="8"/>
        <v>56.289985621899937</v>
      </c>
      <c r="H88" s="8">
        <f>A88*0.815</f>
        <v>75.874544</v>
      </c>
      <c r="I88" s="7"/>
      <c r="J88" s="7">
        <f t="shared" si="9"/>
        <v>595.91677171239996</v>
      </c>
      <c r="K88" s="7">
        <f>(C88*0.74*60)/F88</f>
        <v>0.35043584567421665</v>
      </c>
      <c r="L88" s="7">
        <f>F88/((C88*0.73/60)*44000)</f>
        <v>0.23667378737988512</v>
      </c>
      <c r="M88" s="8">
        <f t="shared" si="10"/>
        <v>23.667378737988511</v>
      </c>
    </row>
    <row r="89" spans="1:13" x14ac:dyDescent="0.35">
      <c r="A89" s="7">
        <v>91.788600000000002</v>
      </c>
      <c r="B89" s="7">
        <f t="shared" si="6"/>
        <v>5300</v>
      </c>
      <c r="C89" s="7">
        <v>0.33239999999999997</v>
      </c>
      <c r="D89" s="7">
        <v>1.0833900000000001</v>
      </c>
      <c r="E89" s="8">
        <f>((2*3.14159265358979*B89*H89)/60)/1000</f>
        <v>41.519378327976639</v>
      </c>
      <c r="F89" s="8">
        <f t="shared" si="7"/>
        <v>41.779449139843642</v>
      </c>
      <c r="G89" s="8">
        <f t="shared" si="8"/>
        <v>56.027076885513125</v>
      </c>
      <c r="H89" s="8">
        <f>A89*0.815</f>
        <v>74.807709000000003</v>
      </c>
      <c r="I89" s="7"/>
      <c r="J89" s="7">
        <f t="shared" si="9"/>
        <v>587.53787629327496</v>
      </c>
      <c r="K89" s="7">
        <f>(C89*0.74*60)/F89</f>
        <v>0.35324927216250113</v>
      </c>
      <c r="L89" s="7">
        <f>F89/((C89*0.73/60)*44000)</f>
        <v>0.23478881731775048</v>
      </c>
      <c r="M89" s="8">
        <f t="shared" si="10"/>
        <v>23.478881731775047</v>
      </c>
    </row>
    <row r="90" spans="1:13" x14ac:dyDescent="0.35">
      <c r="A90" s="7">
        <v>90.593800000000002</v>
      </c>
      <c r="B90" s="7">
        <f t="shared" si="6"/>
        <v>5350</v>
      </c>
      <c r="C90" s="7">
        <v>0.33079999999999998</v>
      </c>
      <c r="D90" s="7">
        <v>1.0800700000000001</v>
      </c>
      <c r="E90" s="8">
        <f>((2*3.14159265358979*B90*H90)/60)/1000</f>
        <v>41.365519744064926</v>
      </c>
      <c r="F90" s="8">
        <f t="shared" si="7"/>
        <v>41.624626810123537</v>
      </c>
      <c r="G90" s="8">
        <f t="shared" si="8"/>
        <v>55.819457044911871</v>
      </c>
      <c r="H90" s="8">
        <f>A90*0.815</f>
        <v>73.833946999999995</v>
      </c>
      <c r="I90" s="7"/>
      <c r="J90" s="7">
        <f t="shared" si="9"/>
        <v>579.88997388932489</v>
      </c>
      <c r="K90" s="7">
        <f>(C90*0.74*60)/F90</f>
        <v>0.35285649687621568</v>
      </c>
      <c r="L90" s="7">
        <f>F90/((C90*0.73/60)*44000)</f>
        <v>0.23505016788307942</v>
      </c>
      <c r="M90" s="8">
        <f t="shared" si="10"/>
        <v>23.505016788307941</v>
      </c>
    </row>
    <row r="91" spans="1:13" x14ac:dyDescent="0.35">
      <c r="A91" s="7">
        <v>89.6374</v>
      </c>
      <c r="B91" s="7">
        <f t="shared" si="6"/>
        <v>5400</v>
      </c>
      <c r="C91" s="7">
        <v>0.33879999999999999</v>
      </c>
      <c r="D91" s="7">
        <v>1.0789500000000001</v>
      </c>
      <c r="E91" s="8">
        <f>((2*3.14159265358979*B91*H91)/60)/1000</f>
        <v>41.311335747854677</v>
      </c>
      <c r="F91" s="8">
        <f t="shared" si="7"/>
        <v>41.570103413940267</v>
      </c>
      <c r="G91" s="8">
        <f t="shared" si="8"/>
        <v>55.746340080162177</v>
      </c>
      <c r="H91" s="8">
        <f>A91*0.815</f>
        <v>73.054480999999996</v>
      </c>
      <c r="I91" s="7"/>
      <c r="J91" s="7">
        <f t="shared" si="9"/>
        <v>573.76806741197493</v>
      </c>
      <c r="K91" s="7">
        <f>(C91*0.74*60)/F91</f>
        <v>0.36186390613970715</v>
      </c>
      <c r="L91" s="7">
        <f>F91/((C91*0.73/60)*44000)</f>
        <v>0.2291993686636683</v>
      </c>
      <c r="M91" s="8">
        <f t="shared" si="10"/>
        <v>22.919936866366829</v>
      </c>
    </row>
    <row r="92" spans="1:13" x14ac:dyDescent="0.35">
      <c r="A92" s="7">
        <v>88.925600000000003</v>
      </c>
      <c r="B92" s="7">
        <f t="shared" si="6"/>
        <v>5450</v>
      </c>
      <c r="C92" s="7">
        <v>0.34379999999999999</v>
      </c>
      <c r="D92" s="7">
        <v>1.0792299999999999</v>
      </c>
      <c r="E92" s="8">
        <f>((2*3.14159265358979*B92*H92)/60)/1000</f>
        <v>41.362762195405274</v>
      </c>
      <c r="F92" s="8">
        <f t="shared" si="7"/>
        <v>41.621851988615703</v>
      </c>
      <c r="G92" s="8">
        <f t="shared" si="8"/>
        <v>55.815735953773434</v>
      </c>
      <c r="H92" s="8">
        <f>A92*0.815</f>
        <v>72.474363999999994</v>
      </c>
      <c r="I92" s="7"/>
      <c r="J92" s="7">
        <f t="shared" si="9"/>
        <v>569.21184299689992</v>
      </c>
      <c r="K92" s="7">
        <f>(C92*0.74*60)/F92</f>
        <v>0.36674773636154306</v>
      </c>
      <c r="L92" s="7">
        <f>F92/((C92*0.73/60)*44000)</f>
        <v>0.22614721402841279</v>
      </c>
      <c r="M92" s="8">
        <f t="shared" si="10"/>
        <v>22.61472140284128</v>
      </c>
    </row>
    <row r="93" spans="1:13" x14ac:dyDescent="0.35">
      <c r="A93" s="7">
        <v>88.647400000000005</v>
      </c>
      <c r="B93" s="7">
        <f t="shared" si="6"/>
        <v>5500</v>
      </c>
      <c r="C93" s="7">
        <v>0.3488</v>
      </c>
      <c r="D93" s="7">
        <v>1.0836600000000001</v>
      </c>
      <c r="E93" s="8">
        <f>((2*3.14159265358979*B93*H93)/60)/1000</f>
        <v>41.611648244625428</v>
      </c>
      <c r="F93" s="8">
        <f t="shared" si="7"/>
        <v>41.872297020640744</v>
      </c>
      <c r="G93" s="8">
        <f t="shared" si="8"/>
        <v>56.151587750619655</v>
      </c>
      <c r="H93" s="8">
        <f>A93*0.815</f>
        <v>72.247630999999998</v>
      </c>
      <c r="I93" s="7"/>
      <c r="J93" s="7">
        <f t="shared" si="9"/>
        <v>567.43108768322486</v>
      </c>
      <c r="K93" s="7">
        <f>(C93*0.74*60)/F93</f>
        <v>0.36985599314902395</v>
      </c>
      <c r="L93" s="7">
        <f>F93/((C93*0.73/60)*44000)</f>
        <v>0.22424668077764975</v>
      </c>
      <c r="M93" s="8">
        <f t="shared" si="10"/>
        <v>22.424668077764977</v>
      </c>
    </row>
    <row r="94" spans="1:13" x14ac:dyDescent="0.35">
      <c r="H94" s="2"/>
      <c r="J94" s="1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9896D5-4345-4124-9117-2B4E6B066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4640ED-7A82-4878-8B1B-669434172879}">
  <ds:schemaRefs>
    <ds:schemaRef ds:uri="http://schemas.microsoft.com/office/2006/metadata/properties"/>
    <ds:schemaRef ds:uri="http://schemas.microsoft.com/office/infopath/2007/PartnerControls"/>
    <ds:schemaRef ds:uri="7da2dc2f-10e7-442f-ad91-645aa4b47b8a"/>
    <ds:schemaRef ds:uri="c9412f1f-c5de-433b-90f0-e30b35783b17"/>
  </ds:schemaRefs>
</ds:datastoreItem>
</file>

<file path=customXml/itemProps3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George Campling (2503449)</cp:lastModifiedBy>
  <cp:revision/>
  <dcterms:created xsi:type="dcterms:W3CDTF">2019-10-18T15:00:30Z</dcterms:created>
  <dcterms:modified xsi:type="dcterms:W3CDTF">2026-03-22T15:47:45Z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